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rzabekj\Desktop\"/>
    </mc:Choice>
  </mc:AlternateContent>
  <bookViews>
    <workbookView xWindow="0" yWindow="0" windowWidth="25200" windowHeight="11205" firstSheet="24" activeTab="26"/>
  </bookViews>
  <sheets>
    <sheet name="WOA-AR" sheetId="18" r:id="rId1"/>
    <sheet name="WGK-AR-OBIEKTY" sheetId="26" r:id="rId2"/>
    <sheet name="WGK-AR-CMENTARZE" sheetId="27" r:id="rId3"/>
    <sheet name="WZK-AR-DEF" sheetId="28" r:id="rId4"/>
    <sheet name="WZK-AR-BRAMKI" sheetId="29" r:id="rId5"/>
    <sheet name="WZK-AR-budowle i wyposaż." sheetId="30" r:id="rId6"/>
    <sheet name="WI-AR-aparat foto" sheetId="1" r:id="rId7"/>
    <sheet name="WI-AR-monitoring" sheetId="2" r:id="rId8"/>
    <sheet name="WI-AR-drukarki" sheetId="3" r:id="rId9"/>
    <sheet name="WI-AR-notebook-tab" sheetId="4" r:id="rId10"/>
    <sheet name="WI-AR-komputery" sheetId="5" r:id="rId11"/>
    <sheet name="WI-AR-terminal" sheetId="6" r:id="rId12"/>
    <sheet name="WI-AR-telefon stacjonarny" sheetId="7" r:id="rId13"/>
    <sheet name="WI-AR-telefon komórkowy" sheetId="8" r:id="rId14"/>
    <sheet name="WI-AR-skaner" sheetId="9" r:id="rId15"/>
    <sheet name="WI-AR-macierz-serwer" sheetId="10" r:id="rId16"/>
    <sheet name="WI-AR-projektory" sheetId="11" r:id="rId17"/>
    <sheet name="WI-AR-UW" sheetId="12" r:id="rId18"/>
    <sheet name="WI-AR-pomiar pogody" sheetId="13" r:id="rId19"/>
    <sheet name="WI-AR-przyłącze" sheetId="14" r:id="rId20"/>
    <sheet name="WI-AR-in" sheetId="15" r:id="rId21"/>
    <sheet name="WI-AR-monitor" sheetId="17" r:id="rId22"/>
    <sheet name="WI-EEI-TELEFONY" sheetId="19" r:id="rId23"/>
    <sheet name="WI-EEI-MONITORING" sheetId="20" r:id="rId24"/>
    <sheet name="WI-EEI-KOMPUTERY" sheetId="21" r:id="rId25"/>
    <sheet name="WI-EEI-NOTEBOOKI" sheetId="22" r:id="rId26"/>
    <sheet name="WI-EEI-IPAD" sheetId="23" r:id="rId27"/>
    <sheet name="WI-EEI-APARAT FOTO" sheetId="24" r:id="rId28"/>
    <sheet name="WI-EEI-WUK" sheetId="25" r:id="rId29"/>
  </sheets>
  <externalReferences>
    <externalReference r:id="rId30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3" l="1"/>
  <c r="R120" i="30" l="1"/>
  <c r="R10" i="29"/>
  <c r="R31" i="28"/>
  <c r="L9" i="27"/>
  <c r="L8" i="27"/>
  <c r="L7" i="27"/>
  <c r="L6" i="27"/>
  <c r="J6" i="27"/>
  <c r="L5" i="27"/>
  <c r="L11" i="27" s="1"/>
  <c r="AI104" i="26"/>
  <c r="AH104" i="26"/>
  <c r="AG104" i="26"/>
  <c r="AF104" i="26"/>
  <c r="AE104" i="26"/>
  <c r="AD104" i="26"/>
  <c r="AB104" i="26"/>
  <c r="AA104" i="26"/>
  <c r="Z104" i="26"/>
  <c r="Y104" i="26"/>
  <c r="X104" i="26"/>
  <c r="W104" i="26"/>
  <c r="V104" i="26"/>
  <c r="U104" i="26"/>
  <c r="T104" i="26"/>
  <c r="S104" i="26"/>
  <c r="R104" i="26"/>
  <c r="Q104" i="26"/>
  <c r="P104" i="26"/>
  <c r="O104" i="26"/>
  <c r="N104" i="26"/>
  <c r="M104" i="26"/>
  <c r="L104" i="26"/>
  <c r="E104" i="26"/>
  <c r="AJ103" i="26"/>
  <c r="AJ102" i="26"/>
  <c r="AJ101" i="26"/>
  <c r="AJ100" i="26"/>
  <c r="AC100" i="26"/>
  <c r="AJ99" i="26"/>
  <c r="AC99" i="26"/>
  <c r="AJ98" i="26"/>
  <c r="AC98" i="26"/>
  <c r="AJ97" i="26"/>
  <c r="AJ96" i="26"/>
  <c r="AJ95" i="26"/>
  <c r="AC95" i="26"/>
  <c r="AJ94" i="26"/>
  <c r="AJ93" i="26"/>
  <c r="AJ92" i="26"/>
  <c r="AJ91" i="26"/>
  <c r="AJ87" i="26"/>
  <c r="AC86" i="26"/>
  <c r="AJ83" i="26"/>
  <c r="AC83" i="26"/>
  <c r="AJ79" i="26"/>
  <c r="AJ78" i="26"/>
  <c r="AJ77" i="26"/>
  <c r="AC77" i="26"/>
  <c r="AJ76" i="26"/>
  <c r="K67" i="26"/>
  <c r="J67" i="26"/>
  <c r="I67" i="26"/>
  <c r="H67" i="26"/>
  <c r="G67" i="26"/>
  <c r="F67" i="26"/>
  <c r="D67" i="26"/>
  <c r="J66" i="26"/>
  <c r="I66" i="26"/>
  <c r="H66" i="26"/>
  <c r="G66" i="26"/>
  <c r="F66" i="26"/>
  <c r="D66" i="26"/>
  <c r="AJ65" i="26"/>
  <c r="J65" i="26"/>
  <c r="I65" i="26"/>
  <c r="G65" i="26"/>
  <c r="F65" i="26"/>
  <c r="D65" i="26"/>
  <c r="AJ64" i="26"/>
  <c r="AC64" i="26"/>
  <c r="AC104" i="26" s="1"/>
  <c r="K64" i="26"/>
  <c r="J64" i="26"/>
  <c r="I64" i="26"/>
  <c r="H64" i="26"/>
  <c r="G64" i="26"/>
  <c r="F64" i="26"/>
  <c r="AJ63" i="26"/>
  <c r="J63" i="26"/>
  <c r="I63" i="26"/>
  <c r="H63" i="26"/>
  <c r="G63" i="26"/>
  <c r="F63" i="26"/>
  <c r="K62" i="26"/>
  <c r="J62" i="26"/>
  <c r="I62" i="26"/>
  <c r="H62" i="26"/>
  <c r="G62" i="26"/>
  <c r="F62" i="26"/>
  <c r="D62" i="26"/>
  <c r="AJ61" i="26"/>
  <c r="K61" i="26"/>
  <c r="J61" i="26"/>
  <c r="I61" i="26"/>
  <c r="H61" i="26"/>
  <c r="F61" i="26"/>
  <c r="D61" i="26"/>
  <c r="K60" i="26"/>
  <c r="J60" i="26"/>
  <c r="I60" i="26"/>
  <c r="H60" i="26"/>
  <c r="G60" i="26"/>
  <c r="F60" i="26"/>
  <c r="D60" i="26"/>
  <c r="K59" i="26"/>
  <c r="J59" i="26"/>
  <c r="I59" i="26"/>
  <c r="H59" i="26"/>
  <c r="G59" i="26"/>
  <c r="F59" i="26"/>
  <c r="D59" i="26"/>
  <c r="K58" i="26"/>
  <c r="J58" i="26"/>
  <c r="I58" i="26"/>
  <c r="H58" i="26"/>
  <c r="G58" i="26"/>
  <c r="F58" i="26"/>
  <c r="D58" i="26"/>
  <c r="K57" i="26"/>
  <c r="J57" i="26"/>
  <c r="I57" i="26"/>
  <c r="H57" i="26"/>
  <c r="G57" i="26"/>
  <c r="F57" i="26"/>
  <c r="D57" i="26"/>
  <c r="K56" i="26"/>
  <c r="J56" i="26"/>
  <c r="I56" i="26"/>
  <c r="H56" i="26"/>
  <c r="G56" i="26"/>
  <c r="F56" i="26"/>
  <c r="D56" i="26"/>
  <c r="K55" i="26"/>
  <c r="J55" i="26"/>
  <c r="I55" i="26"/>
  <c r="H55" i="26"/>
  <c r="G55" i="26"/>
  <c r="F55" i="26"/>
  <c r="D55" i="26"/>
  <c r="AJ54" i="26"/>
  <c r="K54" i="26"/>
  <c r="J54" i="26"/>
  <c r="I54" i="26"/>
  <c r="H54" i="26"/>
  <c r="G54" i="26"/>
  <c r="F54" i="26"/>
  <c r="D54" i="26"/>
  <c r="AJ53" i="26"/>
  <c r="J53" i="26"/>
  <c r="I53" i="26"/>
  <c r="H53" i="26"/>
  <c r="G53" i="26"/>
  <c r="F53" i="26"/>
  <c r="D53" i="26"/>
  <c r="AJ52" i="26"/>
  <c r="K52" i="26"/>
  <c r="J52" i="26"/>
  <c r="I52" i="26"/>
  <c r="G52" i="26"/>
  <c r="F52" i="26"/>
  <c r="D52" i="26"/>
  <c r="AJ51" i="26"/>
  <c r="K51" i="26"/>
  <c r="J51" i="26"/>
  <c r="I51" i="26"/>
  <c r="G51" i="26"/>
  <c r="F51" i="26"/>
  <c r="J50" i="26"/>
  <c r="I50" i="26"/>
  <c r="H50" i="26"/>
  <c r="G50" i="26"/>
  <c r="F50" i="26"/>
  <c r="D50" i="26"/>
  <c r="J49" i="26"/>
  <c r="I49" i="26"/>
  <c r="H49" i="26"/>
  <c r="G49" i="26"/>
  <c r="F49" i="26"/>
  <c r="D49" i="26"/>
  <c r="AJ48" i="26"/>
  <c r="K48" i="26"/>
  <c r="J48" i="26"/>
  <c r="I48" i="26"/>
  <c r="H48" i="26"/>
  <c r="G48" i="26"/>
  <c r="F48" i="26"/>
  <c r="D48" i="26"/>
  <c r="AJ47" i="26"/>
  <c r="K47" i="26"/>
  <c r="J47" i="26"/>
  <c r="I47" i="26"/>
  <c r="H47" i="26"/>
  <c r="G47" i="26"/>
  <c r="F47" i="26"/>
  <c r="AJ45" i="26"/>
  <c r="K45" i="26"/>
  <c r="J45" i="26"/>
  <c r="I45" i="26"/>
  <c r="H45" i="26"/>
  <c r="F45" i="26"/>
  <c r="D45" i="26"/>
  <c r="K44" i="26"/>
  <c r="J44" i="26"/>
  <c r="I44" i="26"/>
  <c r="H44" i="26"/>
  <c r="G44" i="26"/>
  <c r="F44" i="26"/>
  <c r="D44" i="26"/>
  <c r="K43" i="26"/>
  <c r="J43" i="26"/>
  <c r="I43" i="26"/>
  <c r="H43" i="26"/>
  <c r="G43" i="26"/>
  <c r="F43" i="26"/>
  <c r="D43" i="26"/>
  <c r="AJ42" i="26"/>
  <c r="K42" i="26"/>
  <c r="J42" i="26"/>
  <c r="I42" i="26"/>
  <c r="H42" i="26"/>
  <c r="G42" i="26"/>
  <c r="F42" i="26"/>
  <c r="J41" i="26"/>
  <c r="I41" i="26"/>
  <c r="H41" i="26"/>
  <c r="G41" i="26"/>
  <c r="F41" i="26"/>
  <c r="D41" i="26"/>
  <c r="K40" i="26"/>
  <c r="J40" i="26"/>
  <c r="H40" i="26"/>
  <c r="G40" i="26"/>
  <c r="F40" i="26"/>
  <c r="D40" i="26"/>
  <c r="K39" i="26"/>
  <c r="J39" i="26"/>
  <c r="I39" i="26"/>
  <c r="H39" i="26"/>
  <c r="G39" i="26"/>
  <c r="F39" i="26"/>
  <c r="D39" i="26"/>
  <c r="K38" i="26"/>
  <c r="J38" i="26"/>
  <c r="I38" i="26"/>
  <c r="H38" i="26"/>
  <c r="G38" i="26"/>
  <c r="F38" i="26"/>
  <c r="D38" i="26"/>
  <c r="K37" i="26"/>
  <c r="J37" i="26"/>
  <c r="I37" i="26"/>
  <c r="H37" i="26"/>
  <c r="G37" i="26"/>
  <c r="F37" i="26"/>
  <c r="D37" i="26"/>
  <c r="K36" i="26"/>
  <c r="J36" i="26"/>
  <c r="I36" i="26"/>
  <c r="H36" i="26"/>
  <c r="G36" i="26"/>
  <c r="F36" i="26"/>
  <c r="D36" i="26"/>
  <c r="K35" i="26"/>
  <c r="J35" i="26"/>
  <c r="I35" i="26"/>
  <c r="H35" i="26"/>
  <c r="G35" i="26"/>
  <c r="F35" i="26"/>
  <c r="D35" i="26"/>
  <c r="K34" i="26"/>
  <c r="J34" i="26"/>
  <c r="I34" i="26"/>
  <c r="H34" i="26"/>
  <c r="G34" i="26"/>
  <c r="F34" i="26"/>
  <c r="D34" i="26"/>
  <c r="J33" i="26"/>
  <c r="I33" i="26"/>
  <c r="H33" i="26"/>
  <c r="G33" i="26"/>
  <c r="F33" i="26"/>
  <c r="D33" i="26"/>
  <c r="AJ32" i="26"/>
  <c r="K32" i="26"/>
  <c r="J32" i="26"/>
  <c r="I32" i="26"/>
  <c r="H32" i="26"/>
  <c r="G32" i="26"/>
  <c r="F32" i="26"/>
  <c r="D32" i="26"/>
  <c r="K31" i="26"/>
  <c r="J31" i="26"/>
  <c r="I31" i="26"/>
  <c r="H31" i="26"/>
  <c r="G31" i="26"/>
  <c r="F31" i="26"/>
  <c r="AJ30" i="26"/>
  <c r="K30" i="26"/>
  <c r="I30" i="26"/>
  <c r="G30" i="26"/>
  <c r="F30" i="26"/>
  <c r="D30" i="26"/>
  <c r="AJ29" i="26"/>
  <c r="AC29" i="26"/>
  <c r="K29" i="26"/>
  <c r="J29" i="26"/>
  <c r="I29" i="26"/>
  <c r="H29" i="26"/>
  <c r="G29" i="26"/>
  <c r="F29" i="26"/>
  <c r="K28" i="26"/>
  <c r="J28" i="26"/>
  <c r="I28" i="26"/>
  <c r="H28" i="26"/>
  <c r="G28" i="26"/>
  <c r="F28" i="26"/>
  <c r="D28" i="26"/>
  <c r="K27" i="26"/>
  <c r="J27" i="26"/>
  <c r="I27" i="26"/>
  <c r="H27" i="26"/>
  <c r="G27" i="26"/>
  <c r="F27" i="26"/>
  <c r="D27" i="26"/>
  <c r="K26" i="26"/>
  <c r="J26" i="26"/>
  <c r="I26" i="26"/>
  <c r="H26" i="26"/>
  <c r="G26" i="26"/>
  <c r="F26" i="26"/>
  <c r="D26" i="26"/>
  <c r="K25" i="26"/>
  <c r="I25" i="26"/>
  <c r="H25" i="26"/>
  <c r="G25" i="26"/>
  <c r="F25" i="26"/>
  <c r="D25" i="26"/>
  <c r="AJ24" i="26"/>
  <c r="AC24" i="26"/>
  <c r="K24" i="26"/>
  <c r="J24" i="26"/>
  <c r="I24" i="26"/>
  <c r="H24" i="26"/>
  <c r="G24" i="26"/>
  <c r="F24" i="26"/>
  <c r="D24" i="26"/>
  <c r="AJ23" i="26"/>
  <c r="J22" i="26"/>
  <c r="I22" i="26"/>
  <c r="H22" i="26"/>
  <c r="G22" i="26"/>
  <c r="F22" i="26"/>
  <c r="D22" i="26"/>
  <c r="K21" i="26"/>
  <c r="J21" i="26"/>
  <c r="I21" i="26"/>
  <c r="H21" i="26"/>
  <c r="G21" i="26"/>
  <c r="F21" i="26"/>
  <c r="D21" i="26"/>
  <c r="K20" i="26"/>
  <c r="J20" i="26"/>
  <c r="I20" i="26"/>
  <c r="H20" i="26"/>
  <c r="G20" i="26"/>
  <c r="F20" i="26"/>
  <c r="D20" i="26"/>
  <c r="K19" i="26"/>
  <c r="J19" i="26"/>
  <c r="I19" i="26"/>
  <c r="H19" i="26"/>
  <c r="G19" i="26"/>
  <c r="F19" i="26"/>
  <c r="D19" i="26"/>
  <c r="AJ18" i="26"/>
  <c r="J18" i="26"/>
  <c r="I18" i="26"/>
  <c r="H18" i="26"/>
  <c r="G18" i="26"/>
  <c r="F18" i="26"/>
  <c r="D18" i="26"/>
  <c r="AJ17" i="26"/>
  <c r="K17" i="26"/>
  <c r="J17" i="26"/>
  <c r="I17" i="26"/>
  <c r="H17" i="26"/>
  <c r="G17" i="26"/>
  <c r="F17" i="26"/>
  <c r="D17" i="26"/>
  <c r="AJ16" i="26"/>
  <c r="K16" i="26"/>
  <c r="J16" i="26"/>
  <c r="I16" i="26"/>
  <c r="H16" i="26"/>
  <c r="G16" i="26"/>
  <c r="F16" i="26"/>
  <c r="D16" i="26"/>
  <c r="AJ15" i="26"/>
  <c r="J15" i="26"/>
  <c r="I15" i="26"/>
  <c r="H15" i="26"/>
  <c r="F15" i="26"/>
  <c r="D15" i="26"/>
  <c r="AJ14" i="26"/>
  <c r="J14" i="26"/>
  <c r="G14" i="26"/>
  <c r="F14" i="26"/>
  <c r="D14" i="26"/>
  <c r="AJ13" i="26"/>
  <c r="K13" i="26"/>
  <c r="J13" i="26"/>
  <c r="I13" i="26"/>
  <c r="H13" i="26"/>
  <c r="G13" i="26"/>
  <c r="F13" i="26"/>
  <c r="D13" i="26"/>
  <c r="J12" i="26"/>
  <c r="I12" i="26"/>
  <c r="G12" i="26"/>
  <c r="F12" i="26"/>
  <c r="D12" i="26"/>
  <c r="K11" i="26"/>
  <c r="J11" i="26"/>
  <c r="I11" i="26"/>
  <c r="H11" i="26"/>
  <c r="G11" i="26"/>
  <c r="F11" i="26"/>
  <c r="D11" i="26"/>
  <c r="J10" i="26"/>
  <c r="I10" i="26"/>
  <c r="G10" i="26"/>
  <c r="F10" i="26"/>
  <c r="D10" i="26"/>
  <c r="AJ9" i="26"/>
  <c r="K9" i="26"/>
  <c r="I9" i="26"/>
  <c r="H9" i="26"/>
  <c r="G9" i="26"/>
  <c r="F9" i="26"/>
  <c r="D9" i="26"/>
  <c r="J8" i="26"/>
  <c r="I8" i="26"/>
  <c r="H8" i="26"/>
  <c r="G8" i="26"/>
  <c r="F8" i="26"/>
  <c r="D8" i="26"/>
  <c r="K7" i="26"/>
  <c r="J7" i="26"/>
  <c r="I7" i="26"/>
  <c r="H7" i="26"/>
  <c r="G7" i="26"/>
  <c r="F7" i="26"/>
  <c r="D7" i="26"/>
  <c r="AJ6" i="26"/>
  <c r="J6" i="26"/>
  <c r="I6" i="26"/>
  <c r="H6" i="26"/>
  <c r="G6" i="26"/>
  <c r="F6" i="26"/>
  <c r="D6" i="26"/>
  <c r="AJ5" i="26"/>
  <c r="K5" i="26"/>
  <c r="J5" i="26"/>
  <c r="I5" i="26"/>
  <c r="H5" i="26"/>
  <c r="G5" i="26"/>
  <c r="K4" i="26"/>
  <c r="J4" i="26"/>
  <c r="I4" i="26"/>
  <c r="H4" i="26"/>
  <c r="G4" i="26"/>
  <c r="G104" i="26" s="1"/>
  <c r="F4" i="26"/>
  <c r="D4" i="26"/>
  <c r="AJ3" i="26"/>
  <c r="AJ104" i="26" s="1"/>
  <c r="I3" i="26"/>
  <c r="G3" i="26"/>
  <c r="D3" i="26"/>
  <c r="H104" i="26" l="1"/>
  <c r="D104" i="26"/>
  <c r="F104" i="26"/>
  <c r="K104" i="26"/>
  <c r="I104" i="26"/>
  <c r="J104" i="26"/>
  <c r="G30" i="18"/>
  <c r="F30" i="18"/>
  <c r="H30" i="18" s="1"/>
  <c r="C30" i="18"/>
  <c r="D10" i="18"/>
  <c r="D30" i="18" s="1"/>
  <c r="D8" i="18"/>
  <c r="D7" i="18"/>
  <c r="D6" i="18"/>
  <c r="D5" i="18"/>
  <c r="D4" i="18"/>
  <c r="H42" i="22"/>
  <c r="F32" i="6"/>
  <c r="G14" i="1"/>
</calcChain>
</file>

<file path=xl/sharedStrings.xml><?xml version="1.0" encoding="utf-8"?>
<sst xmlns="http://schemas.openxmlformats.org/spreadsheetml/2006/main" count="23072" uniqueCount="2351">
  <si>
    <t>APARAT CYFROWY OLIMPUS C 2100</t>
  </si>
  <si>
    <t>P</t>
  </si>
  <si>
    <t>2007-01-01</t>
  </si>
  <si>
    <t/>
  </si>
  <si>
    <t>BO</t>
  </si>
  <si>
    <t>APARAT FOTO</t>
  </si>
  <si>
    <t>APARAT CYFROWY - OLYMPUS E 520</t>
  </si>
  <si>
    <t>2008-11-26</t>
  </si>
  <si>
    <t>OT</t>
  </si>
  <si>
    <t>APARAT FOTO - SONY DSC-RX100</t>
  </si>
  <si>
    <t>2012-12-12</t>
  </si>
  <si>
    <t>APARAT FOTO - SONY DSCHX80B</t>
  </si>
  <si>
    <t>2017-01-17</t>
  </si>
  <si>
    <t>APARAT FOTO - SONY DSCHX60B</t>
  </si>
  <si>
    <t>2017-03-16</t>
  </si>
  <si>
    <t>APARAT CYFROWY - SONY ALFA DSLR-A550</t>
  </si>
  <si>
    <t>R</t>
  </si>
  <si>
    <t>2009-12-18</t>
  </si>
  <si>
    <t>ZKS</t>
  </si>
  <si>
    <t>APARAT CYFROWY CANON SHOT G-2 POWER</t>
  </si>
  <si>
    <t>APARAT CYFROWY CANON G5</t>
  </si>
  <si>
    <t>APARAT FOTO - NIKON D610</t>
  </si>
  <si>
    <t>2019-03-05</t>
  </si>
  <si>
    <t>APARAT FOTO - SONY DSC-HX350</t>
  </si>
  <si>
    <t>2019-04-08</t>
  </si>
  <si>
    <t>APARAT FOTO - CANON POWER SHOT G7 X MARK III</t>
  </si>
  <si>
    <t>2021-08-24</t>
  </si>
  <si>
    <t>APARAT FOTO - NIKON D780</t>
  </si>
  <si>
    <t>2022-12-07</t>
  </si>
  <si>
    <t>APARAT FOTO - SONY A7 II BODY</t>
  </si>
  <si>
    <t>2023-09-26</t>
  </si>
  <si>
    <t>CPR SIEĆ TELEINFORMATYCZNA - CCTV I PANELE INFORMATYCZNE</t>
  </si>
  <si>
    <t>2015-08-27</t>
  </si>
  <si>
    <t>MONITORING</t>
  </si>
  <si>
    <t>ZASÓB STANDARDOWY - SYSTEM MONITORINGU</t>
  </si>
  <si>
    <t>2015-12-31</t>
  </si>
  <si>
    <t>2013-02-26</t>
  </si>
  <si>
    <t>SYSTEM MONITOROWANIA - CCTV</t>
  </si>
  <si>
    <t>2009-07-30</t>
  </si>
  <si>
    <t>CENTRUM MONITORINGU BTŻ POLONIA - ROZBUDOWA</t>
  </si>
  <si>
    <t>2008-05-15</t>
  </si>
  <si>
    <t>CPR KAMERY - ROZBUDOWA SYSTEMU - KAMERA</t>
  </si>
  <si>
    <t>CPR KAMERY - ROZBUDOWA SYSTEMU - KAMERY</t>
  </si>
  <si>
    <t>CPR KAMERY - ROZBUDOWA SYSTEMU - PUNKTY KAMEROWE</t>
  </si>
  <si>
    <t>CPR KAMERY - MODERNIZACJA SYSTEMU - KAMERY</t>
  </si>
  <si>
    <t>CPR KAMERY - ROZBUDOWA I MODERNIZACJA SYSTEMU - KAMERY</t>
  </si>
  <si>
    <t>MONITOR LCD - NEC V423 42" LCD</t>
  </si>
  <si>
    <t>CPR STACJA OPERATORSKA - ACTINA SIERRA 700X</t>
  </si>
  <si>
    <t>CPR STACJA OPERATORSKA - KOMPUTER - i7 6850K</t>
  </si>
  <si>
    <t>CPR ZASÓB STANDARDOWY - MODERNIZACJA - LICENCJA BOSCH BVMS</t>
  </si>
  <si>
    <t>ZW</t>
  </si>
  <si>
    <t>CPR SERWER BLADE - HPE DL 360 GEN10</t>
  </si>
  <si>
    <t>CPR APLIKACJE DZIEDZINOWE - BOSCH BVMS</t>
  </si>
  <si>
    <t>CPR KAMERY - ROZBUDOWA SYSTEMU - PARK WITOSA</t>
  </si>
  <si>
    <t>CPR DOKUMENTACJA - PROJEKT LINII ZASILAJĄCEJ DLA PUNKÓW KAMEROWYCH</t>
  </si>
  <si>
    <t>CPR PRZYŁĄCZA ZASILAJĄCE - PRZYŁĄCZE ZASILAJĄCE I INFRASTRUKTURA TECHNICZNA DLA PUNKU MONITORINGU</t>
  </si>
  <si>
    <t>2022-12-29</t>
  </si>
  <si>
    <t>ZASÓB STANDARDOWY - SYSTEM MONITORINGU - KAMERY</t>
  </si>
  <si>
    <t>ZASÓB STANDARDOWY - SYSTEM MONITORINGU ZE ZINTEGROWANYM PUNKTEM RATOWNICTWA WODNEGO</t>
  </si>
  <si>
    <t>2022-12-30</t>
  </si>
  <si>
    <t>2023-11-27</t>
  </si>
  <si>
    <t>KAMERA - KAMERA 4W1 KENIK KG-L 14HD5-A</t>
  </si>
  <si>
    <t>E</t>
  </si>
  <si>
    <t>2023-12-15</t>
  </si>
  <si>
    <t>PE</t>
  </si>
  <si>
    <t>DRUKARKA HP LASERJET 2300D</t>
  </si>
  <si>
    <t>2009-03-03</t>
  </si>
  <si>
    <t>DRUKARKA</t>
  </si>
  <si>
    <t>DRUKARKA - HP LASERJET P2015DN</t>
  </si>
  <si>
    <t>2013-02-28</t>
  </si>
  <si>
    <t>PT</t>
  </si>
  <si>
    <t>DRUKARKA - XEROX PHASER 3320V_DNI</t>
  </si>
  <si>
    <t>2015-04-24</t>
  </si>
  <si>
    <t>2015-04-28</t>
  </si>
  <si>
    <t>DRUKARKA - ETYKIET - ZEBRA GC420T</t>
  </si>
  <si>
    <t>2015-08-10</t>
  </si>
  <si>
    <t>2015-12-15</t>
  </si>
  <si>
    <t>2016-02-02</t>
  </si>
  <si>
    <t>DRUKARKA - HP LASERJET P1102</t>
  </si>
  <si>
    <t>2016-02-12</t>
  </si>
  <si>
    <t>DRUKARKA - SAMSUNG PRO XPRESS SL-M3320ND</t>
  </si>
  <si>
    <t>2016-05-24</t>
  </si>
  <si>
    <t>2016-08-04</t>
  </si>
  <si>
    <t>DRUKARKA - HP LASERJET P2015</t>
  </si>
  <si>
    <t>2016-09-27</t>
  </si>
  <si>
    <t>DRUKARKA - ETYKIET - DYMO LABERWRITER 450</t>
  </si>
  <si>
    <t>2016-12-20</t>
  </si>
  <si>
    <t>DRUKARKA - HP LASERJET P2055DN</t>
  </si>
  <si>
    <t>2017-02-15</t>
  </si>
  <si>
    <t>DRUKARKA - PANTUM P3500DN</t>
  </si>
  <si>
    <t>2018-01-23</t>
  </si>
  <si>
    <t>2018-01-25</t>
  </si>
  <si>
    <t>2018-03-08</t>
  </si>
  <si>
    <t>DRUKARKA - OKI B432DN</t>
  </si>
  <si>
    <t>2016-10-11</t>
  </si>
  <si>
    <t>OS</t>
  </si>
  <si>
    <t>2016-01-07</t>
  </si>
  <si>
    <t>DRUKARKA - LEXMARK MS811DN</t>
  </si>
  <si>
    <t>2015-10-23</t>
  </si>
  <si>
    <t>DRUKARKA HP LASERJET 6L</t>
  </si>
  <si>
    <t>DRUKARKA HP LASEJET P1005</t>
  </si>
  <si>
    <t>2018-04-03</t>
  </si>
  <si>
    <t>2018-09-25</t>
  </si>
  <si>
    <t>2018-10-29</t>
  </si>
  <si>
    <t>DRUKARKA - HP LASERJET PRO M402DNE</t>
  </si>
  <si>
    <t>2018-11-28</t>
  </si>
  <si>
    <t>2019-01-08</t>
  </si>
  <si>
    <t>2019-01-09</t>
  </si>
  <si>
    <t>DRUKARKA - PRUSA I3 MK3 3D</t>
  </si>
  <si>
    <t>2019-02-13</t>
  </si>
  <si>
    <t>2019-02-15</t>
  </si>
  <si>
    <t>2019-03-14</t>
  </si>
  <si>
    <t>2019-03-25</t>
  </si>
  <si>
    <t>2019-06-14</t>
  </si>
  <si>
    <t>2019-06-19</t>
  </si>
  <si>
    <t>2019-06-25</t>
  </si>
  <si>
    <t>2019-09-02</t>
  </si>
  <si>
    <t>DRUKARKA - HP LASERJET PRO M402DN</t>
  </si>
  <si>
    <t>2019-10-22</t>
  </si>
  <si>
    <t>2019-10-23</t>
  </si>
  <si>
    <t>DRUKARKA - ETYKIET - DYMO LABELMANAGER LM160</t>
  </si>
  <si>
    <t>2019-12-06</t>
  </si>
  <si>
    <t>2019-12-13</t>
  </si>
  <si>
    <t>2020-01-24</t>
  </si>
  <si>
    <t>2020-02-06</t>
  </si>
  <si>
    <t>DRUKARKA - OKI B412DN</t>
  </si>
  <si>
    <t>2020-02-11</t>
  </si>
  <si>
    <t>2020-02-20</t>
  </si>
  <si>
    <t>2020-02-26</t>
  </si>
  <si>
    <t>2020-05-20</t>
  </si>
  <si>
    <t>2020-06-17</t>
  </si>
  <si>
    <t>2020-08-04</t>
  </si>
  <si>
    <t>2020-09-11</t>
  </si>
  <si>
    <t>2020-11-17</t>
  </si>
  <si>
    <t>2020-12-02</t>
  </si>
  <si>
    <t>2020-12-03</t>
  </si>
  <si>
    <t>URZĄDZENIE WIELOFUNKCYJNE - EPSON ECOTANK ITS L416</t>
  </si>
  <si>
    <t>2020-12-21</t>
  </si>
  <si>
    <t>2021-02-02</t>
  </si>
  <si>
    <t>2021-05-18</t>
  </si>
  <si>
    <t>2021-06-09</t>
  </si>
  <si>
    <t>2021-06-23</t>
  </si>
  <si>
    <t>2021-06-30</t>
  </si>
  <si>
    <t>2021-08-25</t>
  </si>
  <si>
    <t>2021-09-13</t>
  </si>
  <si>
    <t>2021-09-22</t>
  </si>
  <si>
    <t>DRUKARKA - ZORTRAX M200 PLUS V2 3D</t>
  </si>
  <si>
    <t>2021-10-06</t>
  </si>
  <si>
    <t>DRUKARKA - KYOCERA M2040DN</t>
  </si>
  <si>
    <t>2021-12-16</t>
  </si>
  <si>
    <t>2022-01-05</t>
  </si>
  <si>
    <t>2022-01-17</t>
  </si>
  <si>
    <t>2022-01-18</t>
  </si>
  <si>
    <t>2022-01-21</t>
  </si>
  <si>
    <t>2022-02-01</t>
  </si>
  <si>
    <t>DRUKARKA - EVOLIS PRIMACY SIMPLEX EXPERT</t>
  </si>
  <si>
    <t>2022-03-02</t>
  </si>
  <si>
    <t>DRUKARKA - FLASHFORGE 3D CREATOR PRO 2 CUSTOM</t>
  </si>
  <si>
    <t>2022-03-31</t>
  </si>
  <si>
    <t>2022-06-30</t>
  </si>
  <si>
    <t>2022-08-25</t>
  </si>
  <si>
    <t>2022-09-14</t>
  </si>
  <si>
    <t>2022-09-16</t>
  </si>
  <si>
    <t>2022-09-30</t>
  </si>
  <si>
    <t>DRUKARKA - HP LASERJET PRO M404DN</t>
  </si>
  <si>
    <t>2022-10-10</t>
  </si>
  <si>
    <t>2022-10-17</t>
  </si>
  <si>
    <t>2022-11-08</t>
  </si>
  <si>
    <t>2022-11-14</t>
  </si>
  <si>
    <t>2022-11-28</t>
  </si>
  <si>
    <t>2023-01-18</t>
  </si>
  <si>
    <t>2023-01-26</t>
  </si>
  <si>
    <t>2023-02-16</t>
  </si>
  <si>
    <t>2023-02-20</t>
  </si>
  <si>
    <t>DRUKARKA - EVOLIS PRIMACY 2 DUPLEX EXPERT</t>
  </si>
  <si>
    <t>2023-02-24</t>
  </si>
  <si>
    <t>2023-03-02</t>
  </si>
  <si>
    <t>2023-04-27</t>
  </si>
  <si>
    <t>2023-05-05</t>
  </si>
  <si>
    <t>2023-05-17</t>
  </si>
  <si>
    <t>DRUKARKA - ETYKIET - ZEBRA ZD421</t>
  </si>
  <si>
    <t>2023-05-22</t>
  </si>
  <si>
    <t>2023-06-27</t>
  </si>
  <si>
    <t>2023-07-19</t>
  </si>
  <si>
    <t>2023-08-11</t>
  </si>
  <si>
    <t>DRUKARKA - CANON I-SENSYS LBP246DW</t>
  </si>
  <si>
    <t>2023-09-19</t>
  </si>
  <si>
    <t>2023-11-16</t>
  </si>
  <si>
    <t>2023-12-12</t>
  </si>
  <si>
    <t>DRUKARKA - HP COLOR LASERJET M183fw MFP</t>
  </si>
  <si>
    <t>2023-12-18</t>
  </si>
  <si>
    <t>2024-01-03</t>
  </si>
  <si>
    <t>2024-01-09</t>
  </si>
  <si>
    <t>2024-01-18</t>
  </si>
  <si>
    <t>2024-02-12</t>
  </si>
  <si>
    <t>2024-02-20</t>
  </si>
  <si>
    <t>2024-03-19</t>
  </si>
  <si>
    <t>2024-03-22</t>
  </si>
  <si>
    <t>2024-03-26</t>
  </si>
  <si>
    <t>2024-04-02</t>
  </si>
  <si>
    <t>2024-04-09</t>
  </si>
  <si>
    <t>2024-04-18</t>
  </si>
  <si>
    <t>2024-05-06</t>
  </si>
  <si>
    <t>2024-05-07</t>
  </si>
  <si>
    <t>2024-06-13</t>
  </si>
  <si>
    <t>2024-06-25</t>
  </si>
  <si>
    <t>2024-07-09</t>
  </si>
  <si>
    <t>2024-07-12</t>
  </si>
  <si>
    <t>2024-07-15</t>
  </si>
  <si>
    <t>2024-07-18</t>
  </si>
  <si>
    <t>2024-07-29</t>
  </si>
  <si>
    <t>NETBOOK - ASUS EEEPC 1215N</t>
  </si>
  <si>
    <t>2011-01-17</t>
  </si>
  <si>
    <t>NOTEBOOK</t>
  </si>
  <si>
    <t>NOTEBOOK - ACER ASPIRE SWITCH 10 2W1</t>
  </si>
  <si>
    <t>2015-01-13</t>
  </si>
  <si>
    <t>NOTEBOOK - HP PROBOOK 450 G3</t>
  </si>
  <si>
    <t>2016-09-28</t>
  </si>
  <si>
    <t>2016-11-08</t>
  </si>
  <si>
    <t>TABLET - APPLE iPAD AIR 2 WiFi + CELL 128GB</t>
  </si>
  <si>
    <t>2016-12-27</t>
  </si>
  <si>
    <t>2017-04-18</t>
  </si>
  <si>
    <t>2017-11-08</t>
  </si>
  <si>
    <t>2018-03-07</t>
  </si>
  <si>
    <t>NOTEBOOK - DELL LATITUDE E5470</t>
  </si>
  <si>
    <t>2016-09-01</t>
  </si>
  <si>
    <t>TABLET - RUUGED TABLET PC T80</t>
  </si>
  <si>
    <t>2016-08-18</t>
  </si>
  <si>
    <t>NOTEBOOK - FUJITSU-SIEMENS ESPRIMO MOBILE V9200</t>
  </si>
  <si>
    <t>2007-12-31</t>
  </si>
  <si>
    <t>NOTEBOOK - DELL VOSTRO V3568</t>
  </si>
  <si>
    <t>2018-06-07</t>
  </si>
  <si>
    <t>TELEFON KOMÓRKOWY - HUAWEI P9 LITE DUAL 2017</t>
  </si>
  <si>
    <t>2018-08-30</t>
  </si>
  <si>
    <t>2018-09-11</t>
  </si>
  <si>
    <t>NOTEBOOK - HP PROBOOK 450 G5</t>
  </si>
  <si>
    <t>2018-11-22</t>
  </si>
  <si>
    <t>2018-12-13</t>
  </si>
  <si>
    <t>TABLET - LENOVO TAB 4</t>
  </si>
  <si>
    <t>2018-12-19</t>
  </si>
  <si>
    <t>2019-01-11</t>
  </si>
  <si>
    <t>NOTEBOOK - HP PROBOOK 470 G1</t>
  </si>
  <si>
    <t>2019-01-21</t>
  </si>
  <si>
    <t>2019-01-22</t>
  </si>
  <si>
    <t>2019-01-30</t>
  </si>
  <si>
    <t>2019-04-15</t>
  </si>
  <si>
    <t>2019-07-02</t>
  </si>
  <si>
    <t>NOTEBOOK - DELL LATITUDE E7490</t>
  </si>
  <si>
    <t>2019-09-18</t>
  </si>
  <si>
    <t>NOTEBOOK - DELL VOSTRO 5581</t>
  </si>
  <si>
    <t>2019-11-26</t>
  </si>
  <si>
    <t>2019-12-19</t>
  </si>
  <si>
    <t>NOTEBOOK - MACBOOK AIR 13" A1932 2019</t>
  </si>
  <si>
    <t>NOTEBOOK - DELL LATITUDE 5300</t>
  </si>
  <si>
    <t>2020-02-18</t>
  </si>
  <si>
    <t>2020-02-25</t>
  </si>
  <si>
    <t>NOTEBOOK - LENOVO THINKPAD E580</t>
  </si>
  <si>
    <t>2020-03-24</t>
  </si>
  <si>
    <t>2020-04-17</t>
  </si>
  <si>
    <t>2020-06-01</t>
  </si>
  <si>
    <t>2020-07-09</t>
  </si>
  <si>
    <t>NOTEBOOK - HP PROBOOK 6460 B</t>
  </si>
  <si>
    <t>2020-07-21</t>
  </si>
  <si>
    <t>NOTEBOOK - ACER AS1 A114</t>
  </si>
  <si>
    <t>2020-08-12</t>
  </si>
  <si>
    <t>2020-08-13</t>
  </si>
  <si>
    <t>2020-09-23</t>
  </si>
  <si>
    <t>2020-10-07</t>
  </si>
  <si>
    <t>2020-10-13</t>
  </si>
  <si>
    <t>NOTEBOOK - DELL INSPIRON 3593</t>
  </si>
  <si>
    <t>2020-11-04</t>
  </si>
  <si>
    <t>2020-11-23</t>
  </si>
  <si>
    <t>NOTEBOOK - HP RYZEN 3 15S-EQ1028NW</t>
  </si>
  <si>
    <t>2020-12-28</t>
  </si>
  <si>
    <t>NOTEBOOK - LENOVO THINKBOOK 15-IIL</t>
  </si>
  <si>
    <t>2021-02-05</t>
  </si>
  <si>
    <t>TABLET - HUAWEI MEDIAPAD T5</t>
  </si>
  <si>
    <t>2021-02-09</t>
  </si>
  <si>
    <t>2021-03-08</t>
  </si>
  <si>
    <t>2021-03-10</t>
  </si>
  <si>
    <t>2021-03-15</t>
  </si>
  <si>
    <t>2021-03-24</t>
  </si>
  <si>
    <t>2021-04-06</t>
  </si>
  <si>
    <t>2021-04-13</t>
  </si>
  <si>
    <t>NOTEBOOK - DELL VOSTRO 3500</t>
  </si>
  <si>
    <t>2021-06-08</t>
  </si>
  <si>
    <t>2021-06-15</t>
  </si>
  <si>
    <t>2021-07-05</t>
  </si>
  <si>
    <t>2021-11-05</t>
  </si>
  <si>
    <t>NOTEBOOK - MACBOOK AIR 13" A2337</t>
  </si>
  <si>
    <t>2021-12-22</t>
  </si>
  <si>
    <t>2022-01-04</t>
  </si>
  <si>
    <t>2022-01-20</t>
  </si>
  <si>
    <t>NOTEBOOK - DELL LATITUDE 5421</t>
  </si>
  <si>
    <t>2022-02-24</t>
  </si>
  <si>
    <t>NOTEBOOK - ACER TRAVELMATE P2 TMP215 53-545L</t>
  </si>
  <si>
    <t>2022-04-06</t>
  </si>
  <si>
    <t>2022-04-11</t>
  </si>
  <si>
    <t>2022-05-05</t>
  </si>
  <si>
    <t>2022-05-09</t>
  </si>
  <si>
    <t>TABLET - APPLE iPAD AIR 10.5" 2019 LTE WiFi 64GB GOLD</t>
  </si>
  <si>
    <t>2022-05-19</t>
  </si>
  <si>
    <t>2022-06-15</t>
  </si>
  <si>
    <t>NOTEBOOK - HP ZBOOK 313S3EA</t>
  </si>
  <si>
    <t>TABLET - LENOVO TABLET TAB P11</t>
  </si>
  <si>
    <t>NOTEBOOK - DELL LATITUDE 3520</t>
  </si>
  <si>
    <t>2022-04-22</t>
  </si>
  <si>
    <t>2022-06-23</t>
  </si>
  <si>
    <t>2022-10-03</t>
  </si>
  <si>
    <t>2022-11-18</t>
  </si>
  <si>
    <t>2022-11-23</t>
  </si>
  <si>
    <t>NOTEBOOK - DELL LATITUDE 5430</t>
  </si>
  <si>
    <t>2022-11-30</t>
  </si>
  <si>
    <t>2022-12-01</t>
  </si>
  <si>
    <t>2022-12-02</t>
  </si>
  <si>
    <t>2022-12-06</t>
  </si>
  <si>
    <t>2022-12-15</t>
  </si>
  <si>
    <t>NOTEBOOK - LENOVO THINKPAD T440</t>
  </si>
  <si>
    <t>2022-12-16</t>
  </si>
  <si>
    <t>NOTEBOOK - HP PROBOOK 455 G8</t>
  </si>
  <si>
    <t>2023-02-01</t>
  </si>
  <si>
    <t>2023-03-08</t>
  </si>
  <si>
    <t>TABLET - LENOVO TAB M10 PLUS</t>
  </si>
  <si>
    <t>2023-03-14</t>
  </si>
  <si>
    <t>2023-03-16</t>
  </si>
  <si>
    <t>2023-03-31</t>
  </si>
  <si>
    <t>2023-04-07</t>
  </si>
  <si>
    <t>2023-04-11</t>
  </si>
  <si>
    <t>2023-04-25</t>
  </si>
  <si>
    <t>2023-05-26</t>
  </si>
  <si>
    <t>TABLET - SAMSUNG GALAXY TAB S7 FE</t>
  </si>
  <si>
    <t>2023-06-07</t>
  </si>
  <si>
    <t>2023-06-26</t>
  </si>
  <si>
    <t>2023-07-25</t>
  </si>
  <si>
    <t>2023-08-02</t>
  </si>
  <si>
    <t>2023-08-08</t>
  </si>
  <si>
    <t>2023-08-30</t>
  </si>
  <si>
    <t>2023-10-03</t>
  </si>
  <si>
    <t>2023-10-06</t>
  </si>
  <si>
    <t>2023-10-20</t>
  </si>
  <si>
    <t>2023-10-25</t>
  </si>
  <si>
    <t>2023-11-03</t>
  </si>
  <si>
    <t>2023-12-05</t>
  </si>
  <si>
    <t>2023-12-06</t>
  </si>
  <si>
    <t>TABLET - SAMSUNG GALAXY TAB S8</t>
  </si>
  <si>
    <t>NOTEBOOK - ASUS X515 15</t>
  </si>
  <si>
    <t>2023-12-20</t>
  </si>
  <si>
    <t>2024-01-10</t>
  </si>
  <si>
    <t>NOTEBOOK - ACER TRAVELMATE P2 TMP215 54</t>
  </si>
  <si>
    <t>2024-02-06</t>
  </si>
  <si>
    <t>2024-02-19</t>
  </si>
  <si>
    <t>2024-02-29</t>
  </si>
  <si>
    <t>2024-03-07</t>
  </si>
  <si>
    <t>2024-03-12</t>
  </si>
  <si>
    <t>2024-03-13</t>
  </si>
  <si>
    <t>NOTEBOOK - LENOVO CARBON X1 GEN 10</t>
  </si>
  <si>
    <t>2024-01-19</t>
  </si>
  <si>
    <t>2024-04-17</t>
  </si>
  <si>
    <t>TABLET - SAMSUNG GALAXY TAB S9 FE 5G</t>
  </si>
  <si>
    <t>2024-04-19</t>
  </si>
  <si>
    <t>TABLET - APPLE iPAD PRO 12.9  6-GEN 256GB WiFi + 5G</t>
  </si>
  <si>
    <t>2024-05-31</t>
  </si>
  <si>
    <t>TABLET - iPAD AIR 6 GEN 11 M2  WiFi + 5G 128GB</t>
  </si>
  <si>
    <t>2024-06-10</t>
  </si>
  <si>
    <t>NOTEBOOK - ASUS ExpertBook i3-1215U/15,6"</t>
  </si>
  <si>
    <t>2024-07-02</t>
  </si>
  <si>
    <t>2024-07-04</t>
  </si>
  <si>
    <t>NOTEBOOK - DELL INSPIRON</t>
  </si>
  <si>
    <t>2024-07-05</t>
  </si>
  <si>
    <t>ZESTAW KOMPUTEROWY - FUJITSU ESPRIMO E3520</t>
  </si>
  <si>
    <t>2010-04-23</t>
  </si>
  <si>
    <t>KOMPUTER</t>
  </si>
  <si>
    <t>KOMPUTER PC - PC2 AER B850B</t>
  </si>
  <si>
    <t>2015-12-03</t>
  </si>
  <si>
    <t>KOMPUTER PC - YAMO ENGINE B30</t>
  </si>
  <si>
    <t>2016-03-22</t>
  </si>
  <si>
    <t>2016-11-23</t>
  </si>
  <si>
    <t>KOMPUTER PC - VIDAWA ENTRY 45208P-250</t>
  </si>
  <si>
    <t>2017-03-15</t>
  </si>
  <si>
    <t>CENTRUM NADZORU</t>
  </si>
  <si>
    <t>CPR STACJA OPERATORSKA - BOSCH BVMS 4.0</t>
  </si>
  <si>
    <t>POLIXEL - BAZA VIDEO</t>
  </si>
  <si>
    <t>POLIXEL - STACJA CENTRUM MONITORINGU</t>
  </si>
  <si>
    <t>KOMPUTER PC - HP Z230 WORKSTATION</t>
  </si>
  <si>
    <t>2017-02-01</t>
  </si>
  <si>
    <t>KOMPUTER PC - VIDAWA ENTRY 63208P-250</t>
  </si>
  <si>
    <t>ZASÓB STANDARDOWY - TRIMBLE GPS GEO - EXPLORER GEO XM</t>
  </si>
  <si>
    <t>2010-11-30</t>
  </si>
  <si>
    <t>ZESTAW KOMPUTEROWY - ADAX ALFA</t>
  </si>
  <si>
    <t>ZESTAW KOMPUTEROWY - ADAX DELTA</t>
  </si>
  <si>
    <t>KOMPUTER PC - OPTIMUS PLATINIUM GB360T</t>
  </si>
  <si>
    <t>KOMPUTER PC - LENOVO THINKSTATION P320</t>
  </si>
  <si>
    <t>2019-04-04</t>
  </si>
  <si>
    <t>2019-05-08</t>
  </si>
  <si>
    <t>2019-05-09</t>
  </si>
  <si>
    <t>2019-07-12</t>
  </si>
  <si>
    <t>2019-08-29</t>
  </si>
  <si>
    <t>2019-09-04</t>
  </si>
  <si>
    <t>2019-09-05</t>
  </si>
  <si>
    <t>2019-10-09</t>
  </si>
  <si>
    <t>2019-10-10</t>
  </si>
  <si>
    <t>KOMPUTER PC - OPTIMUS PLATINIUM GB450T</t>
  </si>
  <si>
    <t>2019-10-17</t>
  </si>
  <si>
    <t>2019-12-16</t>
  </si>
  <si>
    <t>KOMPUTER PC - DELL OPTIPLEX 7440 AIO</t>
  </si>
  <si>
    <t>2019-12-17</t>
  </si>
  <si>
    <t>2019-12-30</t>
  </si>
  <si>
    <t>2020-01-16</t>
  </si>
  <si>
    <t>2020-02-14</t>
  </si>
  <si>
    <t>2020-02-17</t>
  </si>
  <si>
    <t>2020-02-19</t>
  </si>
  <si>
    <t>2020-05-06</t>
  </si>
  <si>
    <t>KOMPUTER PC - OPTIMUS PLATINIUM GB360T GRAPHIC</t>
  </si>
  <si>
    <t>2020-05-22</t>
  </si>
  <si>
    <t>2020-06-03</t>
  </si>
  <si>
    <t>2020-06-25</t>
  </si>
  <si>
    <t>2020-07-02</t>
  </si>
  <si>
    <t>2020-07-03</t>
  </si>
  <si>
    <t>2020-09-03</t>
  </si>
  <si>
    <t>KOMPUTER PC - LCO PRO 2015</t>
  </si>
  <si>
    <t>2020-09-10</t>
  </si>
  <si>
    <t>2020-09-15</t>
  </si>
  <si>
    <t>2020-09-17</t>
  </si>
  <si>
    <t>2020-11-03</t>
  </si>
  <si>
    <t>2020-11-24</t>
  </si>
  <si>
    <t>2020-12-14</t>
  </si>
  <si>
    <t>KOMPUTER PC - HP TG01</t>
  </si>
  <si>
    <t>KOMPUTER PC - LENOVO IDEACENTRE 510-15</t>
  </si>
  <si>
    <t>2020-12-29</t>
  </si>
  <si>
    <t>2021-01-13</t>
  </si>
  <si>
    <t>2021-03-01</t>
  </si>
  <si>
    <t>2021-03-16</t>
  </si>
  <si>
    <t>2021-03-26</t>
  </si>
  <si>
    <t>2021-03-31</t>
  </si>
  <si>
    <t>2021-04-12</t>
  </si>
  <si>
    <t>2021-04-21</t>
  </si>
  <si>
    <t>2021-04-26</t>
  </si>
  <si>
    <t>2021-05-07</t>
  </si>
  <si>
    <t>2021-05-20</t>
  </si>
  <si>
    <t>2021-05-26</t>
  </si>
  <si>
    <t>2021-06-16</t>
  </si>
  <si>
    <t>2021-08-02</t>
  </si>
  <si>
    <t>2021-10-07</t>
  </si>
  <si>
    <t>2021-10-26</t>
  </si>
  <si>
    <t>2021-11-17</t>
  </si>
  <si>
    <t>2022-01-19</t>
  </si>
  <si>
    <t>KOMPUTER PC - TH ALPLAST ADS-S26</t>
  </si>
  <si>
    <t>2022-02-04</t>
  </si>
  <si>
    <t>2022-02-07</t>
  </si>
  <si>
    <t>2022-02-10</t>
  </si>
  <si>
    <t>2022-02-21</t>
  </si>
  <si>
    <t>2022-02-22</t>
  </si>
  <si>
    <t>2022-02-23</t>
  </si>
  <si>
    <t>2022-03-21</t>
  </si>
  <si>
    <t>2022-03-22</t>
  </si>
  <si>
    <t>2022-03-29</t>
  </si>
  <si>
    <t>2022-03-30</t>
  </si>
  <si>
    <t>2022-04-15</t>
  </si>
  <si>
    <t>2022-04-26</t>
  </si>
  <si>
    <t>2022-04-28</t>
  </si>
  <si>
    <t>2022-05-10</t>
  </si>
  <si>
    <t>2022-07-05</t>
  </si>
  <si>
    <t>KOMPUTER PC - DELL OPTIPLEX 3080 SFF</t>
  </si>
  <si>
    <t>2022-08-04</t>
  </si>
  <si>
    <t>2022-08-18</t>
  </si>
  <si>
    <t>KOMPUTER PC - DELL OPTIPLEX 7090 SFF</t>
  </si>
  <si>
    <t>2022-09-12</t>
  </si>
  <si>
    <t>2022-11-16</t>
  </si>
  <si>
    <t>KOMPUTER PC - DELL OPTIPLEX 3000 SFF</t>
  </si>
  <si>
    <t>KOMPUTER PC - HP PROONE 440 G9 AIO</t>
  </si>
  <si>
    <t>2022-11-24</t>
  </si>
  <si>
    <t>2022-11-25</t>
  </si>
  <si>
    <t>KOMPUTER PC - LCO PRO 6035</t>
  </si>
  <si>
    <t>2022-12-08</t>
  </si>
  <si>
    <t>2022-12-13</t>
  </si>
  <si>
    <t>2022-12-14</t>
  </si>
  <si>
    <t>2022-12-19</t>
  </si>
  <si>
    <t>2022-12-20</t>
  </si>
  <si>
    <t>2022-12-21</t>
  </si>
  <si>
    <t>2022-12-28</t>
  </si>
  <si>
    <t>KOMPUTER PC - BOSCH STACJA ROBOCZA Z4G4</t>
  </si>
  <si>
    <t>2023-01-03</t>
  </si>
  <si>
    <t>2023-01-04</t>
  </si>
  <si>
    <t>2023-01-05</t>
  </si>
  <si>
    <t>2023-01-10</t>
  </si>
  <si>
    <t>2023-01-12</t>
  </si>
  <si>
    <t>2023-01-17</t>
  </si>
  <si>
    <t>2023-01-23</t>
  </si>
  <si>
    <t>2023-01-24</t>
  </si>
  <si>
    <t>2023-01-30</t>
  </si>
  <si>
    <t>2023-01-31</t>
  </si>
  <si>
    <t>2023-02-02</t>
  </si>
  <si>
    <t>2023-02-06</t>
  </si>
  <si>
    <t>2023-02-07</t>
  </si>
  <si>
    <t>2023-02-15</t>
  </si>
  <si>
    <t>2023-02-17</t>
  </si>
  <si>
    <t>2023-02-23</t>
  </si>
  <si>
    <t>2023-03-07</t>
  </si>
  <si>
    <t>2023-03-10</t>
  </si>
  <si>
    <t>2023-03-17</t>
  </si>
  <si>
    <t>2023-03-20</t>
  </si>
  <si>
    <t>2023-03-22</t>
  </si>
  <si>
    <t>2023-03-24</t>
  </si>
  <si>
    <t>2023-03-29</t>
  </si>
  <si>
    <t>2023-04-04</t>
  </si>
  <si>
    <t>2023-04-17</t>
  </si>
  <si>
    <t>2023-04-19</t>
  </si>
  <si>
    <t>2023-05-08</t>
  </si>
  <si>
    <t>2023-05-10</t>
  </si>
  <si>
    <t>2023-05-16</t>
  </si>
  <si>
    <t>2023-06-19</t>
  </si>
  <si>
    <t>2023-06-20</t>
  </si>
  <si>
    <t>2023-06-22</t>
  </si>
  <si>
    <t>2023-06-23</t>
  </si>
  <si>
    <t>2023-07-05</t>
  </si>
  <si>
    <t>2023-08-17</t>
  </si>
  <si>
    <t>2023-08-29</t>
  </si>
  <si>
    <t>2023-09-11</t>
  </si>
  <si>
    <t>2023-09-12</t>
  </si>
  <si>
    <t>2023-09-13</t>
  </si>
  <si>
    <t>2023-09-22</t>
  </si>
  <si>
    <t>2023-09-25</t>
  </si>
  <si>
    <t>2023-09-27</t>
  </si>
  <si>
    <t>K</t>
  </si>
  <si>
    <t>KOMPUTER PC - PROFI-PC AM4V1</t>
  </si>
  <si>
    <t>2023-09-29</t>
  </si>
  <si>
    <t>2023-10-04</t>
  </si>
  <si>
    <t>2023-10-05</t>
  </si>
  <si>
    <t>2023-10-10</t>
  </si>
  <si>
    <t>2023-10-11</t>
  </si>
  <si>
    <t>2023-10-16</t>
  </si>
  <si>
    <t>2023-10-18</t>
  </si>
  <si>
    <t>2023-10-23</t>
  </si>
  <si>
    <t>2023-11-09</t>
  </si>
  <si>
    <t>2023-11-14</t>
  </si>
  <si>
    <t>2023-11-28</t>
  </si>
  <si>
    <t>2023-12-13</t>
  </si>
  <si>
    <t>2024-01-04</t>
  </si>
  <si>
    <t>2024-01-11</t>
  </si>
  <si>
    <t>2024-01-23</t>
  </si>
  <si>
    <t>2024-01-29</t>
  </si>
  <si>
    <t>2024-01-31</t>
  </si>
  <si>
    <t>2024-02-05</t>
  </si>
  <si>
    <t>2024-02-08</t>
  </si>
  <si>
    <t>2024-02-27</t>
  </si>
  <si>
    <t>KOMPUTER PC - HP ELITEONE 870 G9 AIO</t>
  </si>
  <si>
    <t>2024-04-10</t>
  </si>
  <si>
    <t>2024-04-22</t>
  </si>
  <si>
    <t>2024-04-23</t>
  </si>
  <si>
    <t>KOMPUTER PC - DELL OPTIPLEX 7010 SFF</t>
  </si>
  <si>
    <t>2024-05-08</t>
  </si>
  <si>
    <t>2024-05-13</t>
  </si>
  <si>
    <t>2024-06-05</t>
  </si>
  <si>
    <t>2024-06-11</t>
  </si>
  <si>
    <t>2024-06-12</t>
  </si>
  <si>
    <t>2024-07-03</t>
  </si>
  <si>
    <t>2024-07-24</t>
  </si>
  <si>
    <t>TERMINAL - HP T510</t>
  </si>
  <si>
    <t>2013-08-09</t>
  </si>
  <si>
    <t>TERMINAL</t>
  </si>
  <si>
    <t>2015-05-11</t>
  </si>
  <si>
    <t>TERMINAL - HP T520</t>
  </si>
  <si>
    <t>2017-10-04</t>
  </si>
  <si>
    <t>2017-10-05</t>
  </si>
  <si>
    <t>2017-12-12</t>
  </si>
  <si>
    <t>2018-03-12</t>
  </si>
  <si>
    <t>2018-03-20</t>
  </si>
  <si>
    <t>TERMINAL - HP T530</t>
  </si>
  <si>
    <t>2018-10-11</t>
  </si>
  <si>
    <t>2019-05-07</t>
  </si>
  <si>
    <t>2019-05-17</t>
  </si>
  <si>
    <t>2019-09-30</t>
  </si>
  <si>
    <t>2020-03-05</t>
  </si>
  <si>
    <t>2020-03-09</t>
  </si>
  <si>
    <t>2020-03-18</t>
  </si>
  <si>
    <t>2022-07-07</t>
  </si>
  <si>
    <t>2022-08-23</t>
  </si>
  <si>
    <t>2023-03-21</t>
  </si>
  <si>
    <t>TELEFON IP - AVAYA IP PHONE 9608G</t>
  </si>
  <si>
    <t>APARAT TELEFONICZNY - MEGI DUO DECT GAP</t>
  </si>
  <si>
    <t>TEL.STAC.</t>
  </si>
  <si>
    <t>APARAT TELEFONICZNY PANASONIC KX-T3250 PD</t>
  </si>
  <si>
    <t>2007-10-03</t>
  </si>
  <si>
    <t>APARAT TELEFONICZNY TABEMAX</t>
  </si>
  <si>
    <t>2007-10-10</t>
  </si>
  <si>
    <t>APARAT TELEFONICZNY AVAYA 2420</t>
  </si>
  <si>
    <t>2007-10-23</t>
  </si>
  <si>
    <t>APARAT TELEFONICZNY - PANASONIC KX-TG7301PDB</t>
  </si>
  <si>
    <t>2009-05-19</t>
  </si>
  <si>
    <t>APARAT TELEFONICZNY - PANASONIC KX-TS2305</t>
  </si>
  <si>
    <t>2009-04-15</t>
  </si>
  <si>
    <t>TELEFON IP - AVAYA IP PHONE 9611G + BUTTON MOD 12B</t>
  </si>
  <si>
    <t>2013-03-14</t>
  </si>
  <si>
    <t>TELEFON ANALOGOWY BEZPRZEWODOWY - PANASONIC KX-TG2511 PDM</t>
  </si>
  <si>
    <t>2014-10-21</t>
  </si>
  <si>
    <t>TELEFON ANALOGOWY - GIGASET A220</t>
  </si>
  <si>
    <t>2015-04-23</t>
  </si>
  <si>
    <t>2015-05-12</t>
  </si>
  <si>
    <t>2015-06-24</t>
  </si>
  <si>
    <t>TELEFON IP - AVAYA IP PHONE 1608 BLK</t>
  </si>
  <si>
    <t>2015-10-30</t>
  </si>
  <si>
    <t>2015-12-01</t>
  </si>
  <si>
    <t>TELEFON ANALOGOWY - GIGASET DA310</t>
  </si>
  <si>
    <t>2016-01-18</t>
  </si>
  <si>
    <t>TELEFON IP - AUDIOCODES 440HD IP PHONE</t>
  </si>
  <si>
    <t>2017-08-01</t>
  </si>
  <si>
    <t>TELEFON IP - AUDIOCODES 420HD IP PHONE</t>
  </si>
  <si>
    <t>2017-08-02</t>
  </si>
  <si>
    <t>2017-08-03</t>
  </si>
  <si>
    <t>TELEFON ANALOGOWY BEZPRZEWODOWY - GIGASET E310</t>
  </si>
  <si>
    <t>TELEFON ANALOGOWY BEZPRZEWODOWY - GIGASET A220 DUO</t>
  </si>
  <si>
    <t>TELEFON ANALOGOWY BEZPRZEWODOWY - GIGASET A120 SINGLE</t>
  </si>
  <si>
    <t>2019-07-08</t>
  </si>
  <si>
    <t>2019-07-09</t>
  </si>
  <si>
    <t>TELEFON IP - AVAYA IP 9611G</t>
  </si>
  <si>
    <t>2020-01-14</t>
  </si>
  <si>
    <t>2020-01-17</t>
  </si>
  <si>
    <t>TELEFON ANALOGOWY BEZPRZEWODOWY - PANASONIC KX-TGC210</t>
  </si>
  <si>
    <t>2020-03-02</t>
  </si>
  <si>
    <t>2020-03-26</t>
  </si>
  <si>
    <t>2020-06-19</t>
  </si>
  <si>
    <t>2020-12-16</t>
  </si>
  <si>
    <t>2021-01-18</t>
  </si>
  <si>
    <t>ZASÓB STANDARDOWY - PRZYSTAWKA - AVAYA BM12</t>
  </si>
  <si>
    <t>2021-01-25</t>
  </si>
  <si>
    <t>2021-02-17</t>
  </si>
  <si>
    <t>2021-03-03</t>
  </si>
  <si>
    <t>2021-04-19</t>
  </si>
  <si>
    <t>TELEFON ANALOGOWY - PANASONIC KX-TS500PD</t>
  </si>
  <si>
    <t>2021-07-14</t>
  </si>
  <si>
    <t>2021-08-26</t>
  </si>
  <si>
    <t>2021-09-23</t>
  </si>
  <si>
    <t>2021-11-23</t>
  </si>
  <si>
    <t>2022-01-10</t>
  </si>
  <si>
    <t>2022-01-12</t>
  </si>
  <si>
    <t>2022-05-11</t>
  </si>
  <si>
    <t>2022-05-18</t>
  </si>
  <si>
    <t>2022-05-24</t>
  </si>
  <si>
    <t>2022-06-01</t>
  </si>
  <si>
    <t>2022-08-01</t>
  </si>
  <si>
    <t>2022-08-19</t>
  </si>
  <si>
    <t>2022-09-02</t>
  </si>
  <si>
    <t>2022-09-07</t>
  </si>
  <si>
    <t>2022-09-15</t>
  </si>
  <si>
    <t>2022-09-23</t>
  </si>
  <si>
    <t>2022-09-26</t>
  </si>
  <si>
    <t>2022-09-28</t>
  </si>
  <si>
    <t>2022-10-04</t>
  </si>
  <si>
    <t>2022-10-06</t>
  </si>
  <si>
    <t>2022-10-07</t>
  </si>
  <si>
    <t>2022-10-13</t>
  </si>
  <si>
    <t>2022-10-14</t>
  </si>
  <si>
    <t>2022-10-18</t>
  </si>
  <si>
    <t>2022-10-20</t>
  </si>
  <si>
    <t>2022-10-26</t>
  </si>
  <si>
    <t>2022-11-03</t>
  </si>
  <si>
    <t>TELEFON ANALOGOWY BEZPRZEWODOWY - PANASONIC KX-TGC310</t>
  </si>
  <si>
    <t>2022-11-29</t>
  </si>
  <si>
    <t>2022-12-05</t>
  </si>
  <si>
    <t>2022-12-09</t>
  </si>
  <si>
    <t>2022-12-12</t>
  </si>
  <si>
    <t>2023-03-09</t>
  </si>
  <si>
    <t>2023-04-26</t>
  </si>
  <si>
    <t>2023-06-05</t>
  </si>
  <si>
    <t>2023-06-21</t>
  </si>
  <si>
    <t>2023-07-03</t>
  </si>
  <si>
    <t>2023-07-07</t>
  </si>
  <si>
    <t>2023-07-10</t>
  </si>
  <si>
    <t>2023-07-12</t>
  </si>
  <si>
    <t>2023-08-16</t>
  </si>
  <si>
    <t>2023-08-22</t>
  </si>
  <si>
    <t>2023-08-23</t>
  </si>
  <si>
    <t>2023-08-24</t>
  </si>
  <si>
    <t>2023-08-31</t>
  </si>
  <si>
    <t>2023-09-04</t>
  </si>
  <si>
    <t>2023-09-18</t>
  </si>
  <si>
    <t>2023-09-21</t>
  </si>
  <si>
    <t>2023-10-24</t>
  </si>
  <si>
    <t>2023-11-08</t>
  </si>
  <si>
    <t>2023-11-21</t>
  </si>
  <si>
    <t>2023-11-23</t>
  </si>
  <si>
    <t>2024-01-12</t>
  </si>
  <si>
    <t>2024-01-22</t>
  </si>
  <si>
    <t>2024-01-25</t>
  </si>
  <si>
    <t>2024-02-02</t>
  </si>
  <si>
    <t>2024-02-07</t>
  </si>
  <si>
    <t>2024-02-14</t>
  </si>
  <si>
    <t>2024-02-16</t>
  </si>
  <si>
    <t>2024-02-22</t>
  </si>
  <si>
    <t>2024-03-04</t>
  </si>
  <si>
    <t>2024-04-11</t>
  </si>
  <si>
    <t>2024-04-12</t>
  </si>
  <si>
    <t>TELEFON ANALOGOWY - ALCATEL S280</t>
  </si>
  <si>
    <t>2024-04-25</t>
  </si>
  <si>
    <t>TELEFON KOMÓRKOWY - SAMSUNG GALAXY A23 5G DS</t>
  </si>
  <si>
    <t>2024-05-09</t>
  </si>
  <si>
    <t>2024-05-20</t>
  </si>
  <si>
    <t>2024-05-21</t>
  </si>
  <si>
    <t>2024-05-28</t>
  </si>
  <si>
    <t>2024-05-29</t>
  </si>
  <si>
    <t>2024-06-04</t>
  </si>
  <si>
    <t>2024-06-06</t>
  </si>
  <si>
    <t>TELEFON KOMÓRKOWY - NOKIA LUMIA 930</t>
  </si>
  <si>
    <t>2015-04-15</t>
  </si>
  <si>
    <t>TEL.KOM.</t>
  </si>
  <si>
    <t>TELEFON KOMÓRKOWY - SAMSUNG GALAXY A5</t>
  </si>
  <si>
    <t>2017-05-24</t>
  </si>
  <si>
    <t>TELEFON KOMÓRKOWY - HUAWEI P10 LITE DUAL</t>
  </si>
  <si>
    <t>2017-08-28</t>
  </si>
  <si>
    <t>TELEFON KOMÓRKOWY - IPHONE 8 64GB</t>
  </si>
  <si>
    <t>2019-10-03</t>
  </si>
  <si>
    <t>TELEFON KOMÓRKOWY - SAMSUNG GALAXY A40</t>
  </si>
  <si>
    <t>2019-11-12</t>
  </si>
  <si>
    <t>TELEFON KOMÓRKOWY - SAMSUNG GALAXY A20E DS</t>
  </si>
  <si>
    <t>2019-11-22</t>
  </si>
  <si>
    <t>2019-12-20</t>
  </si>
  <si>
    <t>TELEFON KOMÓRKOWY - XIAOMI REDMI 8 64GB DS</t>
  </si>
  <si>
    <t>2020-03-03</t>
  </si>
  <si>
    <t>2020-03-31</t>
  </si>
  <si>
    <t>2020-04-02</t>
  </si>
  <si>
    <t>2020-04-03</t>
  </si>
  <si>
    <t>2020-04-15</t>
  </si>
  <si>
    <t>2020-05-21</t>
  </si>
  <si>
    <t>2020-09-16</t>
  </si>
  <si>
    <t>2020-10-15</t>
  </si>
  <si>
    <t>2020-10-28</t>
  </si>
  <si>
    <t>2020-11-02</t>
  </si>
  <si>
    <t>TELEFON KOMÓRKOWY - OPPO RENO4 Z 5G DS</t>
  </si>
  <si>
    <t>TELEFON KOMÓRKOWY - SAMSUNG GALAXY A21S DS</t>
  </si>
  <si>
    <t>2021-01-28</t>
  </si>
  <si>
    <t>2021-02-24</t>
  </si>
  <si>
    <t>2021-03-25</t>
  </si>
  <si>
    <t>TELEFON KOMÓRKOWY - SAMSUNG GALAXY S20 FE 5G</t>
  </si>
  <si>
    <t>2021-05-13</t>
  </si>
  <si>
    <t>2021-06-02</t>
  </si>
  <si>
    <t>2021-06-17</t>
  </si>
  <si>
    <t>2021-06-22</t>
  </si>
  <si>
    <t>2021-06-29</t>
  </si>
  <si>
    <t>2021-07-02</t>
  </si>
  <si>
    <t>2021-08-10</t>
  </si>
  <si>
    <t>2021-08-18</t>
  </si>
  <si>
    <t>2021-09-03</t>
  </si>
  <si>
    <t>2021-09-07</t>
  </si>
  <si>
    <t>TELEFON KOMÓRKOWY - SAMSUNG GALAXY A52S 5G</t>
  </si>
  <si>
    <t>2021-09-29</t>
  </si>
  <si>
    <t>TELEFON KOMÓRKOWY - SAMSUNG GALAXY A22 5G DS</t>
  </si>
  <si>
    <t>2021-10-15</t>
  </si>
  <si>
    <t>TELEFON KOMÓRKOWY - SAMSUNG GALAXY A52S 5G DS</t>
  </si>
  <si>
    <t>2021-10-19</t>
  </si>
  <si>
    <t>2021-10-22</t>
  </si>
  <si>
    <t>2021-11-03</t>
  </si>
  <si>
    <t>2021-11-18</t>
  </si>
  <si>
    <t>2021-12-07</t>
  </si>
  <si>
    <t>2021-12-08</t>
  </si>
  <si>
    <t>2021-12-14</t>
  </si>
  <si>
    <t>2021-12-17</t>
  </si>
  <si>
    <t>TELEFON KOMÓRKOWY - IPHONE 12 128GB</t>
  </si>
  <si>
    <t>2021-12-21</t>
  </si>
  <si>
    <t>2022-02-16</t>
  </si>
  <si>
    <t>2022-02-28</t>
  </si>
  <si>
    <t>TELEFON KOMÓRKOWY - OPPO RENO5 Z 5G DS</t>
  </si>
  <si>
    <t>2022-03-09</t>
  </si>
  <si>
    <t>2022-03-10</t>
  </si>
  <si>
    <t>2022-04-12</t>
  </si>
  <si>
    <t>2022-04-21</t>
  </si>
  <si>
    <t>2022-05-06</t>
  </si>
  <si>
    <t>2022-08-09</t>
  </si>
  <si>
    <t>2022-08-16</t>
  </si>
  <si>
    <t>2022-08-24</t>
  </si>
  <si>
    <t>2022-08-26</t>
  </si>
  <si>
    <t>2022-09-09</t>
  </si>
  <si>
    <t>TELEFON KOMÓRKOWY - IPHONE 13 PRO 128GB</t>
  </si>
  <si>
    <t>2022-11-15</t>
  </si>
  <si>
    <t>TELEFON KOMÓRKOWY - REALME 9 PRO+ DS 128GB</t>
  </si>
  <si>
    <t>2022-11-17</t>
  </si>
  <si>
    <t>2023-03-03</t>
  </si>
  <si>
    <t>2023-04-28</t>
  </si>
  <si>
    <t>2023-05-18</t>
  </si>
  <si>
    <t>TELEFON KOMÓRKOWY - IPHONE 14 PRO MAX 128GB</t>
  </si>
  <si>
    <t>2023-06-12</t>
  </si>
  <si>
    <t>2023-06-13</t>
  </si>
  <si>
    <t>2023-06-16</t>
  </si>
  <si>
    <t>2023-07-14</t>
  </si>
  <si>
    <t>2023-09-08</t>
  </si>
  <si>
    <t>TELEFON KOMÓRKOWY - IPHONE 11 64GB</t>
  </si>
  <si>
    <t>2023-10-09</t>
  </si>
  <si>
    <t>TELEFON KOMÓRKOWY - IPHONE 15 PRO  128GB</t>
  </si>
  <si>
    <t>2023-12-27</t>
  </si>
  <si>
    <t>TELEFON KOMÓRKOWY - IPHONE SE 2ND GEN 64GB</t>
  </si>
  <si>
    <t>2024-01-30</t>
  </si>
  <si>
    <t>2024-03-05</t>
  </si>
  <si>
    <t>2024-03-15</t>
  </si>
  <si>
    <t>2024-04-03</t>
  </si>
  <si>
    <t>TELEFON KOMÓRKOWY - IPHONE 15 128GB</t>
  </si>
  <si>
    <t>2024-04-16</t>
  </si>
  <si>
    <t>2024-03-29</t>
  </si>
  <si>
    <t>2024-04-30</t>
  </si>
  <si>
    <t>TELEFON KOMÓRKOWY - SAMSUNG GALAXY S 23</t>
  </si>
  <si>
    <t>2024-06-07</t>
  </si>
  <si>
    <t>TELEFON KOMÓRKOWY - IPHONE 15 PLUS 128GB</t>
  </si>
  <si>
    <t>TELEFON KOMÓRKOWY - IPHONE 15 256GB</t>
  </si>
  <si>
    <t>TELEFON KOMÓRKOWY - IPHONE 15 PRO MAX 512GB</t>
  </si>
  <si>
    <t>2024-07-19</t>
  </si>
  <si>
    <t>TELEFON KOMÓRKOWY - IPHONE 15 PLUS 256GB</t>
  </si>
  <si>
    <t>2024-07-23</t>
  </si>
  <si>
    <t>2024-07-25</t>
  </si>
  <si>
    <t>SKANER - CANON DR-2020U</t>
  </si>
  <si>
    <t>2013-05-15</t>
  </si>
  <si>
    <t>SKANER</t>
  </si>
  <si>
    <t>SKANER - FUJITSU FI-7160</t>
  </si>
  <si>
    <t>2015-08-06</t>
  </si>
  <si>
    <t>SKANER - OPTICBOOK 3800</t>
  </si>
  <si>
    <t>2016-11-30</t>
  </si>
  <si>
    <t>SKANER - HP SCANJET 300</t>
  </si>
  <si>
    <t>PS</t>
  </si>
  <si>
    <t>SKANER EPSON F-3200</t>
  </si>
  <si>
    <t>SKANER - EPSON WORKFORCE DS-6500</t>
  </si>
  <si>
    <t>2019-02-18</t>
  </si>
  <si>
    <t>2019-02-26</t>
  </si>
  <si>
    <t>SKANER - IRISPEN EXECUTIVE 7</t>
  </si>
  <si>
    <t>SKANER - HP SCANJET PRO 3500 F1</t>
  </si>
  <si>
    <t>2020-12-17</t>
  </si>
  <si>
    <t>2021-02-23</t>
  </si>
  <si>
    <t>SKANER - PLUSTEK OPTICSLIM 2610 PLUS</t>
  </si>
  <si>
    <t>2021-06-11</t>
  </si>
  <si>
    <t>2021-07-16</t>
  </si>
  <si>
    <t>SKANER - EPSON WORKFORCE DS-70000N</t>
  </si>
  <si>
    <t>2021-07-28</t>
  </si>
  <si>
    <t>2021-09-27</t>
  </si>
  <si>
    <t>SKANER - ALARIS S2040</t>
  </si>
  <si>
    <t>SKANER - EPSON PERFECTION V19</t>
  </si>
  <si>
    <t>2022-05-26</t>
  </si>
  <si>
    <t>2022-09-08</t>
  </si>
  <si>
    <t>2023-04-14</t>
  </si>
  <si>
    <t>2024-06-03</t>
  </si>
  <si>
    <t>SKANER - EPSON WORKFORCE DS-730N</t>
  </si>
  <si>
    <t>ROUTER CISCO 1811</t>
  </si>
  <si>
    <t>2007-09-26</t>
  </si>
  <si>
    <t>US</t>
  </si>
  <si>
    <t>SWITCH 3 COM 4500 PWR</t>
  </si>
  <si>
    <t>2008-01-11</t>
  </si>
  <si>
    <t>SWITCH ACCESS - REPOTEC RP-G2404IPL</t>
  </si>
  <si>
    <t>2015-03-26</t>
  </si>
  <si>
    <t>SWITCH ACCESS - REPOTEC RP-PG1812I</t>
  </si>
  <si>
    <t>SWITCH ACCESS - REPOTEC RP PG1812I</t>
  </si>
  <si>
    <t>2015-12-14</t>
  </si>
  <si>
    <t>DYSKI MACIERZOWE - SAS 3,5 6G 600GB</t>
  </si>
  <si>
    <t>SERWER</t>
  </si>
  <si>
    <t>SERWER BLADE - HP BL685C G7</t>
  </si>
  <si>
    <t>SERWER WOLNOSTOJĄCY - DELL POWER EDGE T710</t>
  </si>
  <si>
    <t>2016-02-29</t>
  </si>
  <si>
    <t>SWITCH ACCESS - HP5130-48G-POE-4SFP EL SWITCH</t>
  </si>
  <si>
    <t>2016-12-30</t>
  </si>
  <si>
    <t>SWITCH ACCESS - REPOTEC RP G0802LB</t>
  </si>
  <si>
    <t>2012-12-31</t>
  </si>
  <si>
    <t>URZĄDZENIA TRANSMISYJNE</t>
  </si>
  <si>
    <t>ROZBUDOWA - SERWER ALNET</t>
  </si>
  <si>
    <t>SWITCH ACCESS - HP5130-24G-SFP 4FP EL SWITCH</t>
  </si>
  <si>
    <t>SWITCH ACCESS - HP 5130-24G-PoE+-4SFP+(370W) EI</t>
  </si>
  <si>
    <t>2017-11-09</t>
  </si>
  <si>
    <t>SWITCH ACCESS - HP 5130-48G-PoE+-4SFP+(370W) EI</t>
  </si>
  <si>
    <t>SWITCH ACCESS - HP 1920-24G</t>
  </si>
  <si>
    <t>2017-10-12</t>
  </si>
  <si>
    <t>MACIERZ DYSKOWA - EMC DataDomain DD6300</t>
  </si>
  <si>
    <t>2017-07-10</t>
  </si>
  <si>
    <t>SERWER BLADE - HP BL460C G9 E5 2680</t>
  </si>
  <si>
    <t>2017-07-05</t>
  </si>
  <si>
    <t>URZĄDZENIA UTM - FORTIGATE FG-3000D</t>
  </si>
  <si>
    <t>2016-12-01</t>
  </si>
  <si>
    <t>SWITCH ACCESS - HP5500-48G-PoE EL SWITCH</t>
  </si>
  <si>
    <t>2016-07-06</t>
  </si>
  <si>
    <t>SWITCH ACCESS - HP5130-48G-4SFP EL SWITCH</t>
  </si>
  <si>
    <t>MACIERZ DYSKOWA - HP 3PAR STORESERV 8400 2N</t>
  </si>
  <si>
    <t>2016-07-05</t>
  </si>
  <si>
    <t>SWITCH ACCESS - HP5120-48G-PoE EL SWITCH</t>
  </si>
  <si>
    <t>2015-10-28</t>
  </si>
  <si>
    <t>SERWER BLADE - HP BL660C G8</t>
  </si>
  <si>
    <t>2014-09-04</t>
  </si>
  <si>
    <t>MACIERZ DYSKOWA - EMC DataDomain DD2500</t>
  </si>
  <si>
    <t>2014-06-12</t>
  </si>
  <si>
    <t>DYSKI MACIERZOWE - DYSK MACIERZOWY EMC 3 TB SATA</t>
  </si>
  <si>
    <t>SERWER_AVAYA - CORE SURVIVABLE</t>
  </si>
  <si>
    <t>2013-04-22</t>
  </si>
  <si>
    <t>2012-03-01</t>
  </si>
  <si>
    <t>ZASÓB STANDARDOWY - HP 16GB 2rX4 PC3L-10600R - 9KIT</t>
  </si>
  <si>
    <t>ZASÓB STANDARDOWY - PAMIĘĆ RAM 16GB 2Rx4 PC3L-10600R</t>
  </si>
  <si>
    <t>MACIERZ DYSKOWA - VNX 5300</t>
  </si>
  <si>
    <t>2012-02-16</t>
  </si>
  <si>
    <t>MACIERZ DYSKOWA - ROZBUDOWA - PÓŁKA/DYSKI</t>
  </si>
  <si>
    <t>SWITCH CORE - 3COM 4800G 48-PORT</t>
  </si>
  <si>
    <t>2011-08-22</t>
  </si>
  <si>
    <t>SWITCH CORE - 3COM 4800G 24-PORT SFP</t>
  </si>
  <si>
    <t>MACIERZ HP 2312FC DC</t>
  </si>
  <si>
    <t>2010-01-26</t>
  </si>
  <si>
    <t>SWITCH 4800G 24-PORT SFP</t>
  </si>
  <si>
    <t>2010-01-20</t>
  </si>
  <si>
    <t>SWITCH 5500-EI PWR 52-PORT</t>
  </si>
  <si>
    <t>SWITCH 5500-EI 52-PORT</t>
  </si>
  <si>
    <t>SWITCH 4800G 48-PORT</t>
  </si>
  <si>
    <t>SERWER - HP DL360 G6 E5540</t>
  </si>
  <si>
    <t>2010-01-19</t>
  </si>
  <si>
    <t>SERWER - HP BL460C G6 E5530</t>
  </si>
  <si>
    <t>ZASÓB STANDARDOWY - PROCESOR HP BL460c G6 Intel Xeon E5530</t>
  </si>
  <si>
    <t>ZASÓB STANDARDOWY - PAMIĘĆ RAM HP 8GB 2RX4 PC3-10600R-9 KIT</t>
  </si>
  <si>
    <t>SERWER - HP BL680C</t>
  </si>
  <si>
    <t>2009-06-30</t>
  </si>
  <si>
    <t>ZASÓB STANDARDOWY - PAMIĘĆ RAM HP 16GB DDR2 PC-5300</t>
  </si>
  <si>
    <t>ROUTER CISCO 1841</t>
  </si>
  <si>
    <t>2008-12-30</t>
  </si>
  <si>
    <t>SERWER - PROLIANT BL20P G4</t>
  </si>
  <si>
    <t>SERWER - HP BL680C G5 E7340</t>
  </si>
  <si>
    <t>HP BLC7000</t>
  </si>
  <si>
    <t>ROZBUDOWA-KATRY SIECIOWE/ SWITCH</t>
  </si>
  <si>
    <t>INFRASTRUKTURA BLADE - SWITCH FC HP B-Series 8/24c SAN Switch BladeSystem c-Class</t>
  </si>
  <si>
    <t>MODUŁ FC - HP 8GB SHORT WAVE SFP+1</t>
  </si>
  <si>
    <t>MODUŁ SIECIOWY - HP BLC 10GB SR XFP OPT KIT</t>
  </si>
  <si>
    <t>KARTA FC - HP QLOGIC QMH2562 8GB</t>
  </si>
  <si>
    <t>MACIERZ HP EVA4400 400GB</t>
  </si>
  <si>
    <t>2008-09-04</t>
  </si>
  <si>
    <t>ROZBUDOWA - DYSK HP 300 GB/ PÓŁKA</t>
  </si>
  <si>
    <t>ROZBUDOWA - DYSK HP 450 GB</t>
  </si>
  <si>
    <t>ROUTER CISCO 2851</t>
  </si>
  <si>
    <t>SWITCH 3COM 3CR1 7661</t>
  </si>
  <si>
    <t>2007-09-25</t>
  </si>
  <si>
    <t>SERWER - HP ITANIUM RX6600</t>
  </si>
  <si>
    <t>2007-09-17</t>
  </si>
  <si>
    <t>ZASÓB STANDARDOWY - HP KARTA FC Single-port 8Gb PCIe Fibre Channel HBA</t>
  </si>
  <si>
    <t>SERWER HP PROLIANT BL20P</t>
  </si>
  <si>
    <t>SERWER BIUINF</t>
  </si>
  <si>
    <t>PENTIUM IV 2,8 GHZ + PAMIĘĆ RAM</t>
  </si>
  <si>
    <t>PENTIUM IV 2,8 GHZ XEON + PAMIĘĆ RAM</t>
  </si>
  <si>
    <t>MACIERZ DYSKOWA - PROMISE TECHNOLOGY VTRAK J610S</t>
  </si>
  <si>
    <t>SERWER INTEL STB XEON</t>
  </si>
  <si>
    <t>SWITCH CORE - HPE 5820AF 24XG</t>
  </si>
  <si>
    <t>2017-12-15</t>
  </si>
  <si>
    <t>SWITCH ACCESS - ARUBA 2530 8G POE+</t>
  </si>
  <si>
    <t>MACIERZ DYSKOWA - HPE 3PAR 8400</t>
  </si>
  <si>
    <t>2019-02-06</t>
  </si>
  <si>
    <t>PÓŁKA DYSKÓW - PÓŁKA DYSKOWA 24 DSYKI 1.2TB SAS</t>
  </si>
  <si>
    <t>OBUDOWA SERWERÓW KASETOWYCH - OBUDOWA SERWERÓW KASETOWYCH Z WYPOSAŻENIEM HPE SYNERGY 1200</t>
  </si>
  <si>
    <t>2020-11-13</t>
  </si>
  <si>
    <t>SERWER KASETOWY - SERWER KASETOWY HPE SY 480 GEN10</t>
  </si>
  <si>
    <t>ZASÓB STANDARDOWY - MODUŁ SPRZĘTOWY TPM 864279-B21</t>
  </si>
  <si>
    <t>SWITCH ACCESS - HP 5130-48G-PoE+-4SFP+</t>
  </si>
  <si>
    <t>SWITCH ACCESS - HP 5130-48G-4SFP+</t>
  </si>
  <si>
    <t>2021-07-20</t>
  </si>
  <si>
    <t>MACIERZ DYSKOWA - HP MSA 2040</t>
  </si>
  <si>
    <t>SERWER BLADE - HP DL380P</t>
  </si>
  <si>
    <t>MACIERZ DYSKOWA - HPE ALLTERA 5010</t>
  </si>
  <si>
    <t>OBUDOWA SERWERÓW KASETOWYCH - OBUDOWA SERWERÓW KASETOWYCH Z WYPOSAŻENIEM HPE SYNERGY 12000</t>
  </si>
  <si>
    <t>SWITCH CORE - HPE 5140 48G POE+4SFP+EL SW EU EN</t>
  </si>
  <si>
    <t>2023-10-12</t>
  </si>
  <si>
    <t>URZĄDZENIA UTM - FORTIGATE 1800 F</t>
  </si>
  <si>
    <t>2023-10-30</t>
  </si>
  <si>
    <t>ACCESS POINT  - ARUBA AP-255</t>
  </si>
  <si>
    <t>ACCESS POINT  - MIKROTIK CHATEAU LTE18 AX</t>
  </si>
  <si>
    <t>WYP. MULTIMED. SAL - SYSTEM AUDIO-VIDEO - BZIT</t>
  </si>
  <si>
    <t>2016-01-26</t>
  </si>
  <si>
    <t>PROJEKTOR</t>
  </si>
  <si>
    <t>PROJEKTOR - NEC V302H DLP</t>
  </si>
  <si>
    <t>2008-11-19</t>
  </si>
  <si>
    <t>PROJEKTOR PHILIPS CBRIGHE XG2+</t>
  </si>
  <si>
    <t>PROJEKTOR SONY VPL-X 600E</t>
  </si>
  <si>
    <t>PROJEKTOR - NEC M403H</t>
  </si>
  <si>
    <t>2019-01-23</t>
  </si>
  <si>
    <t>PROJEKTOR - ACER H65531BD DPL</t>
  </si>
  <si>
    <t>PROJEKTOR - EPSON EH-TW740</t>
  </si>
  <si>
    <t>FLIPCHART - SAMSUNG WM 55</t>
  </si>
  <si>
    <t>FLIPCHART - SAMSUNG WM 55 + dodatkowe wyposażenie</t>
  </si>
  <si>
    <t>PROJEKTOR - BENG TH 575</t>
  </si>
  <si>
    <t>EKRAN PROJEKCYJNY - PROFESSIONAL PLUS 220x124 CELEXON</t>
  </si>
  <si>
    <t>PROJEKTOR - EPSON CO-FH02</t>
  </si>
  <si>
    <t>2023-12-11</t>
  </si>
  <si>
    <t>URZĄDZENIE WIELOFUNKCYJNE - HP LASERJET 3030</t>
  </si>
  <si>
    <t>2012-10-03</t>
  </si>
  <si>
    <t>UW</t>
  </si>
  <si>
    <t>URZĄDZENIE WIELOFUNKCYJNE - BROTHER DCP-J4110DW</t>
  </si>
  <si>
    <t>2017-02-21</t>
  </si>
  <si>
    <t>URZĄDZENIE WIELOFUNKCYJNE - CANON IMAGEPROGRAF TX-4000 T36 AIO</t>
  </si>
  <si>
    <t>2019-06-18</t>
  </si>
  <si>
    <t>URZĄDZENIE WIELOFUNKCYJNE - HP LASERJET PRO M28A</t>
  </si>
  <si>
    <t>URZĄDZENIE WIELOFUNKCYJNE - HP DESKJET 2630 WiFi</t>
  </si>
  <si>
    <t>2020-11-05</t>
  </si>
  <si>
    <t>URZĄDZENIE WIELOFUNKCYJNE - KONICA MINOLTA BIZHUB C3350</t>
  </si>
  <si>
    <t>URZĄDZENIE WIELOFUNKCYJNE - HP Color LaserJet Pro MFP M283fdw</t>
  </si>
  <si>
    <t>2020-12-31</t>
  </si>
  <si>
    <t>URZĄDZENIE WIELOFUNKCYJNE - HP DESKJET 4120E</t>
  </si>
  <si>
    <t>URZĄDZENIE WIELOFUNKCYJNE - HP DESKJET 4120</t>
  </si>
  <si>
    <t>URZĄDZENIE WIELOFUNKCYJNE - CANON IMAGERUNNER ADWANCE DX C38261</t>
  </si>
  <si>
    <t>ZASÓB STANDARDOWY - ZESTAW INFORMACYJNY O STANIE POWIETRZA</t>
  </si>
  <si>
    <t>URZĄDZENIA DO INFORMACJI POGODOWYCH</t>
  </si>
  <si>
    <t>KANALIZACJA - MST - KANALIZACJA TELETECHNICZNA - DŁUGA</t>
  </si>
  <si>
    <t>2013-02-14</t>
  </si>
  <si>
    <t>PRZYŁĄCZE</t>
  </si>
  <si>
    <t>KANALIZACJA - MST - PRZYŁĄCZE - KANALIZACJA TELETECHNICZNA BATOREGO-BCI</t>
  </si>
  <si>
    <t>2014-11-06</t>
  </si>
  <si>
    <t>DOKUMENTACJA - MST - PROJEKT - KANALIZACJA TELETECHNICZNA BATOREGO-BCI</t>
  </si>
  <si>
    <t>KABEL OPTO - MST - PRZYŁĄCZE - ŚWIATŁOWÓD SM - ZDMiKP</t>
  </si>
  <si>
    <t>KANALIZACJA - MST - PRZYŁĄCZE - KANALIZACJA TELETECHNICZNA - ROZBUDOWA BATOREGO-BCI</t>
  </si>
  <si>
    <t>KABEL OPTO - MST - PRZYŁĄCZE - ŚWIATŁOWÓD BZIT</t>
  </si>
  <si>
    <t>2015-09-17</t>
  </si>
  <si>
    <t>KANALIZACJA - MST - KANALIZACJA TELETECHNICZNA - ZIELONE ARKADY</t>
  </si>
  <si>
    <t>KANALIZACJA - MST - PRZYŁĄCZE - KANALIZACJA TELETECHNICZNA MDK1</t>
  </si>
  <si>
    <t>2015-11-27</t>
  </si>
  <si>
    <t>KANALIZACJA - MST - PRZYŁĄCZE - KANALIZACJA TELETECHNICZNA BBFO</t>
  </si>
  <si>
    <t>2016-10-04</t>
  </si>
  <si>
    <t>KANALIZACJA - MST - PRZYŁĄCZE - KANALIZACJA TELETECHNICZNA ZAWISZA</t>
  </si>
  <si>
    <t>KANALIZACJA - MST - KANALIZACJA TELETECHNICZNA - ZDPSiOW</t>
  </si>
  <si>
    <t>2016-11-29</t>
  </si>
  <si>
    <t>2017-05-22</t>
  </si>
  <si>
    <t>KANALIZACJA - MST - KANALIZACJA TELETECHNICZNA - KS. SKORUPKI</t>
  </si>
  <si>
    <t>KABEL OPTO - MST - PRZYŁĄCZE - ŚWIATŁOWÓD - WOJSKA POLSKIEGO- SOKOLA DO SZUBIŃSKA-PIĘKNA</t>
  </si>
  <si>
    <t>2017-12-31</t>
  </si>
  <si>
    <t>KANALIZACJA - MST - PRZYŁĄCZE - KANALIZACJA TELETECHNICZNA MCK</t>
  </si>
  <si>
    <t>KABEL OPTO - MST - POŁĄCZENIE ŚWIATŁOWODOWE - TORUŃSKA - RÓWNA</t>
  </si>
  <si>
    <t>2013-12-20</t>
  </si>
  <si>
    <t>KANALIZACJA - MST - PRZYŁĄCZE - KANALIZACJA TELETECHNICZNA GDAŃSKA 5</t>
  </si>
  <si>
    <t>MST - KANALIZACJA TELETECHNICZMA - RURA RHDPE</t>
  </si>
  <si>
    <t>2009-12-21</t>
  </si>
  <si>
    <t>KANALIZACJA - MST - PRZYŁĄCZE - KANALIZACJA TELETECHNICZNA MOPS</t>
  </si>
  <si>
    <t>MST - PRZYŁĄCZE - KANALIZACJA TELETECHNICZNA WYSPA MŁYŃSKA</t>
  </si>
  <si>
    <t>WIFI-AP - SYSTEM SIECI BEZPRZEWODOWEJ WIFI W BYDGOSZCZY</t>
  </si>
  <si>
    <t>MST - PROJEKT - KANALIZACJA TELETECHNICZNA WYSPA MŁYŃSKA</t>
  </si>
  <si>
    <t>KANALIZACJA - KANALIZACJA TELETECHNICZNA</t>
  </si>
  <si>
    <t>MST - PRZYŁĄCZE - ŚWIATŁOWÓD - WYSPA MŁYŃSKA</t>
  </si>
  <si>
    <t>MST - PRZYŁĄCZE - KANALIZACJA TELETECHNICZNA ZDMIKP</t>
  </si>
  <si>
    <t>MST - PRZYŁĄCZE - KANALIZACJA TELETECHNICZNA M. FOCHA</t>
  </si>
  <si>
    <t>MST - PROJEKT - KANALIZACJA TELETECHNICZNA M. FOCHA</t>
  </si>
  <si>
    <t>MST - PRZYŁĄCZE - ŚWIATŁOWÓD UTP - ZSM 1</t>
  </si>
  <si>
    <t>KABEL OPTO - MST - POŁĄCZENIE ŚWIATŁOWODOWE - TORUŃSKA - SKOŚNA</t>
  </si>
  <si>
    <t>KANALIZACJA - MST - KANALIZACJA TELETECHNICZNA - BPPT</t>
  </si>
  <si>
    <t>2012-09-05</t>
  </si>
  <si>
    <t>KABEL OPTO - MST - PRZYŁĄCZE - ŚWIATŁOWÓD - GRUDZIĄDZKA - WYSPA MŁYŃSKA</t>
  </si>
  <si>
    <t>KANALIZACJA - MST - PRZYŁĄCZE - KANALIZACJA TELETECHNICZNA - SOLNA-BPP</t>
  </si>
  <si>
    <t>KABEL OPTO - MST - PRZYŁACZE - ŚWIATŁOWÓD GRODZKA 7</t>
  </si>
  <si>
    <t>KABEL MIEDŹ - MST - PRZYŁĄCZE - KABEL MIEDZIANY - JEZUICKA 1</t>
  </si>
  <si>
    <t>2011-08-11</t>
  </si>
  <si>
    <t>MST - PRZYŁĄCZE - ŚWIATŁOWÓD UTP -ZUS</t>
  </si>
  <si>
    <t>MST - PRZYŁĄCZE - ŚWIATŁOWÓD PRZYRZECZE 7</t>
  </si>
  <si>
    <t>MST - PRZYŁĄCZE - KANALIZACJA TELETECHNICZNA STADION MIEJSKI</t>
  </si>
  <si>
    <t>KANALIZACJA - MST - PRZYŁĄCZE - KANALIZACJA TELETECHNICZNA STADION MIEJSKI</t>
  </si>
  <si>
    <t>MST - PRZYŁĄCZE - KANALIZACJA TELETECHNICZNA HSW ŁUCZNICZKA - BUDOWA</t>
  </si>
  <si>
    <t>MST - PRZYŁĄCZE - KANALIZACJA TELETECHNICZNA HSW ŁUCZNICZKA - PROJEKT</t>
  </si>
  <si>
    <t>MST - MAPA DO CELÓW PROJEKTOWYCH</t>
  </si>
  <si>
    <t>MST - PRZYŁĄCZE - ŚWIATŁOWÓD HSW ŁUCZNICZKA - BUDOWA</t>
  </si>
  <si>
    <t>MST - PRZYŁĄCZE - KANALIZACJA TELETECHNICZNA CTW MYŚLĘCINEK</t>
  </si>
  <si>
    <t>MST - PRZYŁĄCZE - KANALIZACJA TELETECHNICZNA LPKIW</t>
  </si>
  <si>
    <t>MST - PROJEKT - KANALIZACJA TELETECHNICZNA LPKIW</t>
  </si>
  <si>
    <t>SZAFA DYSTRYBUCYJNA - MST - PUNKTY - BPPT</t>
  </si>
  <si>
    <t>POŁĄCZENIE ŚWIATŁOWODOWE</t>
  </si>
  <si>
    <t>2018-08-23</t>
  </si>
  <si>
    <t>KANALIZACJA - MST - KANALIZACJA TELETECHNICZNA - PLAC KOŚCIELECKICH-MAGDZIŃSKIEGO</t>
  </si>
  <si>
    <t>2018-10-31</t>
  </si>
  <si>
    <t>2018-12-28</t>
  </si>
  <si>
    <t>KANALIZACJA - MST - PRZYŁĄCZE - KANALIZACJA TELETECHNICZNA SCHRONISKO DLA ZWIERZĄT</t>
  </si>
  <si>
    <t>2020-06-12</t>
  </si>
  <si>
    <t>ZS</t>
  </si>
  <si>
    <t>MODUŁ WYNIESIONY CENTRALI - MEDIA GATEWAY VITAGE G350</t>
  </si>
  <si>
    <t>CE</t>
  </si>
  <si>
    <t>ROZBUDOWA - SYSTEM AVAYA - IP 320 MEDIA RESOURCE TN2602AP</t>
  </si>
  <si>
    <t>ROZBUDOWA - AVAYA OCS SYSTEM</t>
  </si>
  <si>
    <t>ROZBUDOWA - AVAYA S8500/SIP SERVER</t>
  </si>
  <si>
    <t>SERWER_AVAYA - ROZBUDOWA - SYSTEM AVAYA - IP 320 MEDIA RESOURCE TN2602AP</t>
  </si>
  <si>
    <t>MODUŁ - MODUŁ WYNIESIONY CENTRALI - MEDIA GATEWAY CM G430</t>
  </si>
  <si>
    <t>KARTA - KARTA AVAYA CM MM716 ANLG</t>
  </si>
  <si>
    <t>MODUŁ - MODUŁ WYNIESIONY CENTRALI - MEDIA GATEWAY CM G650</t>
  </si>
  <si>
    <t>URZĄDZENIE NADAWCZO ODBIORCZE</t>
  </si>
  <si>
    <t>LAMINARKA 1200 LN GBS</t>
  </si>
  <si>
    <t>WYPOSAŻENIE</t>
  </si>
  <si>
    <t>LAMINARKA FELLOWES</t>
  </si>
  <si>
    <t>LAMINARKA FXL 125 A3</t>
  </si>
  <si>
    <t>MST - CENTRALA TELEFONICZNA AVAYA</t>
  </si>
  <si>
    <t>2009-12-22</t>
  </si>
  <si>
    <t>ZASILACZ AWARYJNY - APC SUA1000XLI</t>
  </si>
  <si>
    <t>2010-01-28</t>
  </si>
  <si>
    <t>UPS</t>
  </si>
  <si>
    <t>BATERIA - SUA1000XLI</t>
  </si>
  <si>
    <t>PRZYRZĄDY POMIAROWE - WIZUALNY LOKALIZATOR PIÓRO ŚWIETLNE VFL-250</t>
  </si>
  <si>
    <t>2010-11-08</t>
  </si>
  <si>
    <t>PRZYRZĄDY POMIAROWE - SZUKACZ PRZEWODÓW-TESTER OKABLOWANIA INTELLITONE PRO 100 KIT</t>
  </si>
  <si>
    <t>UPS PC - APC SMART UPS 750VA LCD</t>
  </si>
  <si>
    <t>2011-04-05</t>
  </si>
  <si>
    <t>TELEWIZOR - PHILIPS 42PFL3606H/58</t>
  </si>
  <si>
    <t>2012-06-18</t>
  </si>
  <si>
    <t>IN</t>
  </si>
  <si>
    <t>TELEWIZOR - LG 42LS570S 42" LCD</t>
  </si>
  <si>
    <t>CPR STACJA METEOROLOGICZNA - DAVIS VANTAGE PRO 2</t>
  </si>
  <si>
    <t>2015-01-14</t>
  </si>
  <si>
    <t>CZYTNIK KODÓW KRESKOWYCH - VOYAGER 1250G</t>
  </si>
  <si>
    <t>2015-08-07</t>
  </si>
  <si>
    <t>CPR RADIOTELEFON - RADIOTELEFON - GM 360 PL</t>
  </si>
  <si>
    <t>CPR RADIOTELEFON - RADIOTELEFON - GM 360</t>
  </si>
  <si>
    <t>CPR RADIOTELEFON - RADIOTELEFON - GP 360 PL</t>
  </si>
  <si>
    <t>CPR RADIOTELEFON - RADIOTELEFON - GP 360</t>
  </si>
  <si>
    <t>CPR RADIOTELEFON - RADIOTELEFON - GM 340</t>
  </si>
  <si>
    <t>2015-10-29</t>
  </si>
  <si>
    <t>CPR RADIOTELEFON - RADIOTELEFON - MT 2100 N4</t>
  </si>
  <si>
    <t>CPR RADIOTELEFON - RADIOTELEFON - MT 2100 N5</t>
  </si>
  <si>
    <t>CPR ZASÓB STANDARDOWY - ŁADOWARKA - MD HTN 3004</t>
  </si>
  <si>
    <t>CPR ZASÓB STANDARDOWY - ŁADOWARKA - NTN 1178</t>
  </si>
  <si>
    <t>CPR ZASÓB STANDARDOWY - ŁADOWARKA - 504 72-09</t>
  </si>
  <si>
    <t>MONITOR ASUS VB 172TN 17" LCD</t>
  </si>
  <si>
    <t>2009-06-12</t>
  </si>
  <si>
    <t>MONITOR</t>
  </si>
  <si>
    <t>MONITOR FUJITSU E19-9 19" LCD</t>
  </si>
  <si>
    <t>MONITOR LCD - ASUS VW22ATL 22 LED</t>
  </si>
  <si>
    <t>2011-03-01</t>
  </si>
  <si>
    <t>MONITOR LCD - AOC E2260SDA LED 22" LCD</t>
  </si>
  <si>
    <t>MONITOR LCD - FUJITSU-SIEMENS 24" LCD</t>
  </si>
  <si>
    <t>MONITOR FUJITSU-SIEMENS 24" LCD</t>
  </si>
  <si>
    <t>2015-03-05</t>
  </si>
  <si>
    <t>MONITOR LCD - AOC E2470SWDA LED 23.6" LCD</t>
  </si>
  <si>
    <t>MONITOR LCD - HP LE1901 19" WIDE LCD</t>
  </si>
  <si>
    <t>2015-06-16</t>
  </si>
  <si>
    <t>MONITOR ASUS 19" LCD</t>
  </si>
  <si>
    <t>MONITOR LCD - AOC E960SRDA LED 19" LCD</t>
  </si>
  <si>
    <t>2016-05-13</t>
  </si>
  <si>
    <t>MONITOR LCD - PHILIPS 226V4LAB LED 21.5" LCD</t>
  </si>
  <si>
    <t>2016-09-02</t>
  </si>
  <si>
    <t>MONITOR LCD - ASUS VW22AT 22" LED</t>
  </si>
  <si>
    <t>TELEWIZOR - LG 55UH605V 55" LED</t>
  </si>
  <si>
    <t>2017-01-04</t>
  </si>
  <si>
    <t>TELEWIZOR - LG 55UH661V 55" LED</t>
  </si>
  <si>
    <t>2018-02-20</t>
  </si>
  <si>
    <t>2018-02-28</t>
  </si>
  <si>
    <t>MONITOR LCD - IBM THINKVISION L180P 19" LCD</t>
  </si>
  <si>
    <t>MONITOR FUJITSU SL3260W 26" LCD</t>
  </si>
  <si>
    <t>MONITOR LCD - FUJITSU SL3260W 26" LCD</t>
  </si>
  <si>
    <t>MONITOR LCD -  FUJITSU SL3260W 26" LCD (007397: 019107)</t>
  </si>
  <si>
    <t>MONITOR LCD - NEC EA192M DOTYKOWY 19" LCD</t>
  </si>
  <si>
    <t>MONITOR HYUNDAI LCD 32"</t>
  </si>
  <si>
    <t>2018-04-26</t>
  </si>
  <si>
    <t>2018-06-26</t>
  </si>
  <si>
    <t>MONITOR ASUS VW222U 22" LCD</t>
  </si>
  <si>
    <t>2018-12-21</t>
  </si>
  <si>
    <t>MONITOR LCD - IIYAMA PROLITE B2280WSD-B1 LCD</t>
  </si>
  <si>
    <t>MONITOR LCD - AOC I2775PQU LED 27" LCD</t>
  </si>
  <si>
    <t>MONITOR LCD - AOC 27P1 WLED 27" LCD</t>
  </si>
  <si>
    <t>2019-05-28</t>
  </si>
  <si>
    <t>MONITOR LCD - PHILIPS 246V5LAB/00 LED 24" LCD</t>
  </si>
  <si>
    <t>MONITOR LCD - BENQ G2420HDB 24" LCD</t>
  </si>
  <si>
    <t>2019-09-24</t>
  </si>
  <si>
    <t>2019-12-03</t>
  </si>
  <si>
    <t>2019-12-10</t>
  </si>
  <si>
    <t>TELEWIZOR - PHILIPS 32PHT4503/12</t>
  </si>
  <si>
    <t>2019-12-18</t>
  </si>
  <si>
    <t>2019-12-31</t>
  </si>
  <si>
    <t>MONITOR LCD - ASUS VA24DQSB 23.8" LCD</t>
  </si>
  <si>
    <t>MONITOR LCD - AOC 24P1 23.8" LCD</t>
  </si>
  <si>
    <t>2020-04-08</t>
  </si>
  <si>
    <t>MONITOR LCD - AOC E2260PQ/BK LED 22" LCD</t>
  </si>
  <si>
    <t>MONITOR LCD - BENQ G2450 24" LCD</t>
  </si>
  <si>
    <t>2020-09-01</t>
  </si>
  <si>
    <t>2020-09-07</t>
  </si>
  <si>
    <t>2020-11-12</t>
  </si>
  <si>
    <t>MONITOR LCD - HP 27FH 27" LCD</t>
  </si>
  <si>
    <t>MONITOR LCD - PHILIPS 243V7Q 24" LCD</t>
  </si>
  <si>
    <t>TELEWIZOR - SONY KD-55X80J 55" 4K LED LCD</t>
  </si>
  <si>
    <t>2021-11-10</t>
  </si>
  <si>
    <t>MONITOR LCD - DELL U2412M 24 " LCD</t>
  </si>
  <si>
    <t>2022-02-09</t>
  </si>
  <si>
    <t>TELEWIZOR - SAMSUNG UE55AU8002K 55" 4K LED</t>
  </si>
  <si>
    <t>TELEWIZOR - SAMSUNG UE43AU8002K 43" 4K LED</t>
  </si>
  <si>
    <t>2022-03-14</t>
  </si>
  <si>
    <t>MONITOR LED - WYŚWIETLACZ - IIYAMA PROLITE TF5539UHSC-B1AG</t>
  </si>
  <si>
    <t>MONITOR LCD - IIYAMA XUB2492HSN 24" LCD</t>
  </si>
  <si>
    <t>MONITOR LCD - PHILIPS 221B8L LED 22" LCD</t>
  </si>
  <si>
    <t>TELEWIZOR - SAMSUNG 55UP75003LF 55" 4K LED</t>
  </si>
  <si>
    <t>2022-10-19</t>
  </si>
  <si>
    <t>MONITOR LCD - PHILIPS 222B9T LED TOUCH 21.5" LCD</t>
  </si>
  <si>
    <t>MONITOR LCD - DELL PL190ST DOTYKOWY 19" LCD</t>
  </si>
  <si>
    <t>MONITOR LCD - LG 29WP60G-B ULTRAWIDE 29" LCD</t>
  </si>
  <si>
    <t>MONITOR LCD - PHILIPS 245E1S00 24" LCD</t>
  </si>
  <si>
    <t>TELEWIZOR - KIANO ELEGANCE 50KSTV50SFM 50" 4K UHD LED</t>
  </si>
  <si>
    <t>MONITOR AOC 19" LCD</t>
  </si>
  <si>
    <t>TELEWIZOR - BLAUPUNKT BN32H137EEB 32 LED</t>
  </si>
  <si>
    <t>MONITOR LCD - DELL P2423 24 " LCD</t>
  </si>
  <si>
    <t>MONITOR LCD - HP E24M G4 24" CONFERENCE</t>
  </si>
  <si>
    <t>MONITOR LCD - IIYAMA PROLITE XU2794HSU-B6 27" LCD</t>
  </si>
  <si>
    <t>2024-03-01</t>
  </si>
  <si>
    <t>MONITOR LCD - LENOVO THINKVISION T32P-20 32"</t>
  </si>
  <si>
    <t>2024-03-14</t>
  </si>
  <si>
    <t>2024-04-04</t>
  </si>
  <si>
    <t>TELEWIZOR - SHARP 43GL4760E 43" LED 4K</t>
  </si>
  <si>
    <t>2024-04-24</t>
  </si>
  <si>
    <t>2024-04-26</t>
  </si>
  <si>
    <t>EKRAN PROJEKCYJNY - Ekran AVTEK 1EVS56</t>
  </si>
  <si>
    <t>2024-05-02</t>
  </si>
  <si>
    <t>2024-05-15</t>
  </si>
  <si>
    <t>2024-05-16</t>
  </si>
  <si>
    <t>2024-05-22</t>
  </si>
  <si>
    <t>2024-06-19</t>
  </si>
  <si>
    <t>2024-07-01</t>
  </si>
  <si>
    <t>2024-07-11</t>
  </si>
  <si>
    <t>2024-07-22</t>
  </si>
  <si>
    <t>2024-07-30</t>
  </si>
  <si>
    <t>2024-07-31</t>
  </si>
  <si>
    <t>WI-AR-APARAT FOTO</t>
  </si>
  <si>
    <t>RED</t>
  </si>
  <si>
    <t>SPACE BLACK</t>
  </si>
  <si>
    <t>BLACK</t>
  </si>
  <si>
    <t>PINK</t>
  </si>
  <si>
    <t>R-UMB-882/WI/2022</t>
  </si>
  <si>
    <t>OT/417/WI/2022</t>
  </si>
  <si>
    <t>R-UMB-883/WI/2022</t>
  </si>
  <si>
    <t>OT/418/WI/2022</t>
  </si>
  <si>
    <t>R-UMB-884/WI/2022</t>
  </si>
  <si>
    <t>OT/419/WI/2022</t>
  </si>
  <si>
    <t>R-UMB-886/WI/2022</t>
  </si>
  <si>
    <t>OT/416/WI/2022</t>
  </si>
  <si>
    <t>R-UMB-887/WI/2022</t>
  </si>
  <si>
    <t>OT/1/WI/2022</t>
  </si>
  <si>
    <t>P-UMB-3882/WI/2023</t>
  </si>
  <si>
    <t>OT/372/WI/2023</t>
  </si>
  <si>
    <t>P-UMB-3883/WI/2023</t>
  </si>
  <si>
    <t>OT/373/WI/2023</t>
  </si>
  <si>
    <t>P-UMB-3884/WI/2023</t>
  </si>
  <si>
    <t>OT/374/WI/2023</t>
  </si>
  <si>
    <t>Część elementów wchodzący w skład monitoringu znajduje się na zewnątrz ponieważ jest to monitoring miejski</t>
  </si>
  <si>
    <t>P-UMB-3000/WI/2022</t>
  </si>
  <si>
    <t>OT/93/WI/2022</t>
  </si>
  <si>
    <t>P-UMB-3185/WI/2022</t>
  </si>
  <si>
    <t>ZESTAW KOMPUTEROWY - KOMPUTER PC - DELL OPTIPLEX 3080 SFF</t>
  </si>
  <si>
    <t>OT/23/WI/2022</t>
  </si>
  <si>
    <t>P-UMB-3186/WI/2022</t>
  </si>
  <si>
    <t>OT/24/WI/2022</t>
  </si>
  <si>
    <t>P-UMB-3188/WI/2022</t>
  </si>
  <si>
    <t>OT/25/WI/2022</t>
  </si>
  <si>
    <t>P-UMB-3189/WI/2022</t>
  </si>
  <si>
    <t>OT/26/WI/2022</t>
  </si>
  <si>
    <t>P-UMB-3200/WI/2022</t>
  </si>
  <si>
    <t>OT/164/WI/2022</t>
  </si>
  <si>
    <t>P-UMB-3201/WI/2022</t>
  </si>
  <si>
    <t>OT/165/WI/2022</t>
  </si>
  <si>
    <t>P-UMB-3202/WI/2022</t>
  </si>
  <si>
    <t>OT/166/WI/2022</t>
  </si>
  <si>
    <t>P-UMB-3394/WI/2022</t>
  </si>
  <si>
    <t>OT/357/WI/2022</t>
  </si>
  <si>
    <t>P-UMB-3395/WI/2022</t>
  </si>
  <si>
    <t>OT/358/WI/2022</t>
  </si>
  <si>
    <t>P-UMB-3396/WI/2022</t>
  </si>
  <si>
    <t>OT/359/WI/2022</t>
  </si>
  <si>
    <t>P-UMB-3397/WI/2022</t>
  </si>
  <si>
    <t>OT/360/WI/2022</t>
  </si>
  <si>
    <t>P-UMB-3398/WI/2022</t>
  </si>
  <si>
    <t>OT/361/WI/2022</t>
  </si>
  <si>
    <t>P-UMB-3399/WI/2022</t>
  </si>
  <si>
    <t>OT/362/WI/2022</t>
  </si>
  <si>
    <t>P-UMB-3400/WI/2022</t>
  </si>
  <si>
    <t>OT/363/WI/2022</t>
  </si>
  <si>
    <t>P-UMB-3401/WI/2022</t>
  </si>
  <si>
    <t>OT/364/WI/2022</t>
  </si>
  <si>
    <t>P-UMB-3402/WI/2022</t>
  </si>
  <si>
    <t>OT/365/WI/2022</t>
  </si>
  <si>
    <t>APPLE M1 8CORE CPU/ 13 UHD 2560x1600 IPS RETINA TRUETONE/ 8GB DDR4L/ 512GB M2 PCIEX/ M1 8CORE GPU/ 16CORE NEURAL ENGINE/ FACETIMEHD/ DOLBY ATMOS/ USB-C THUNDERBOLT3 X2/ JACK/ WIFI/ BT/ KEYBOARD BACKLIGHT/ TOUCH ID/ ALUMINIUM BODY/ MACOS</t>
  </si>
  <si>
    <t>INTEL CORE I5-11500H 2.90-4.60 GHZ/ 14 FHD/ M2 512GB NVME/ 16GB DDR4/ INTEL UHD/ HD AUDIO JACK/ 2XUSB 3.2 2XUSB TYPEC TB/ HDMI/ LAN 1GBIT/ LTE/ KEYBOARD BACKLIGHT/ NFC/ SMARTCARD/ FINGERPRINT/ TPM/ WIFI/ BT/ SD/ KAM/ DOCKSTATION/ WINDOWS10/11 PROPL64</t>
  </si>
  <si>
    <t>ZESTAW KOMPUTEROWY - NOTEBOOK - DELL LATITUDE 3520</t>
  </si>
  <si>
    <t>Win 11 Pro/i5-1135G7/8GB/512GB SSD/15,6"/Intel Iris Xe/FgrPr/Cam&amp;Mic/WLAN+BT</t>
  </si>
  <si>
    <t>INTEL CORE I5-1235U 3.30-4.40 GHZ/ 14 FHD/ M2 512GB NVME/ 16GB DDR4/ INTEL IRIS XE/ HD AUDIO JACK/ 2XUSB 3.2/ 2XUSB TYPEC TB4 PD/ HDMI/ LAN 1GBIT/ LTE/ KEYBOARD BACKLIGHT/ SMARTCARD/ TPM/ WIFI/ BT/ SD/ KAM/ 58WH/ DOCK WD22TB4/ WINDOWS 11 PROPL64</t>
  </si>
  <si>
    <t>DELL INSPIRON 15 3520-5252 I5-1235U 8GB 512GS 15.6 INT W11 3YOS</t>
  </si>
  <si>
    <t>P-UMB-3435/WI/2022</t>
  </si>
  <si>
    <t>OT/388/WI/2022</t>
  </si>
  <si>
    <t xml:space="preserve">Sprzęt użyczony w WUK  </t>
  </si>
  <si>
    <t>394 556,36 zł.  rok 2020 i 2021.</t>
  </si>
  <si>
    <t>SUMA UBEZPIECZENIA</t>
  </si>
  <si>
    <t>KOMPUTERY, URZĄDZENIA WIELOFUNKCYJNE ITP..</t>
  </si>
  <si>
    <t>Wykaz budynków i mienia znajdującego się w ewidencji Wydziału Organizacyjno-Administracyjnego.</t>
  </si>
  <si>
    <t>zabytek</t>
  </si>
  <si>
    <t>budowle</t>
  </si>
  <si>
    <t>Lp.</t>
  </si>
  <si>
    <t>Miejsce-ubezpieczenia</t>
  </si>
  <si>
    <t>Wartość księgowa</t>
  </si>
  <si>
    <t>wartość odtworzeniowa przyjęta do ubezpieczenia</t>
  </si>
  <si>
    <r>
      <t>Powierzchnia m</t>
    </r>
    <r>
      <rPr>
        <vertAlign val="superscript"/>
        <sz val="8"/>
        <rFont val="Arial"/>
        <family val="2"/>
        <charset val="238"/>
      </rPr>
      <t>2</t>
    </r>
  </si>
  <si>
    <t>Środki trwałe</t>
  </si>
  <si>
    <t>Pozostałe śr.trwałe i przedmioty małocenne</t>
  </si>
  <si>
    <t>Ratusz-ul.Jezuicka 1</t>
  </si>
  <si>
    <t>tak</t>
  </si>
  <si>
    <t>ul.Jezuicka 6-14</t>
  </si>
  <si>
    <t>ul.Jezuicka 4a-6a</t>
  </si>
  <si>
    <t>ul.Przyrzecze 7-13</t>
  </si>
  <si>
    <t>ul.Sielanka 8a</t>
  </si>
  <si>
    <t>ul.Grudziądzka 9-15</t>
  </si>
  <si>
    <t>Garaż-ul.Osiedlowa</t>
  </si>
  <si>
    <t>ul.Jezuicka 2</t>
  </si>
  <si>
    <t>Wyspa Młyńska-budynek rozdzielni oraz sieci elektroenergetyczne</t>
  </si>
  <si>
    <t>Pomieszczenia dzierżawione w budynkach:</t>
  </si>
  <si>
    <t>ul. Boya Żeleńskiego 18</t>
  </si>
  <si>
    <t>ul. Gawędy 5</t>
  </si>
  <si>
    <t>ul. 11 Listopada 15</t>
  </si>
  <si>
    <t>ul. Jezuicka 16</t>
  </si>
  <si>
    <t>ul. Jezuicka 18</t>
  </si>
  <si>
    <t>ul. Jezuicka 24</t>
  </si>
  <si>
    <t>ul. Wojska Polskiego 65</t>
  </si>
  <si>
    <t>ul. Wojska Polskiego 1 (Galeria handlowa Zielone Arkady</t>
  </si>
  <si>
    <t>ul. Jagiellońska 61</t>
  </si>
  <si>
    <t>ul. Baczyńskiego 5</t>
  </si>
  <si>
    <t>ul. Wełniany Rynek 12</t>
  </si>
  <si>
    <t>ul. Gdańska 5</t>
  </si>
  <si>
    <t>ul. Jezuicka 20-22</t>
  </si>
  <si>
    <t>ul. Smoleńska 43</t>
  </si>
  <si>
    <t>ul. Dworcowa 3</t>
  </si>
  <si>
    <t>mienie osób trzecich</t>
  </si>
  <si>
    <t>7x ekspresy do kawy</t>
  </si>
  <si>
    <t>Ogółem:</t>
  </si>
  <si>
    <t>x</t>
  </si>
  <si>
    <t>w środkach trwałych znajdują się</t>
  </si>
  <si>
    <t>kolektory słoneczne -2 instalacje</t>
  </si>
  <si>
    <t>o łącznej wartości 168 760,56</t>
  </si>
  <si>
    <t>Bydgoszcz, dnia 19.08.2024 r.</t>
  </si>
  <si>
    <t xml:space="preserve">Gminne obiekty reakreacyjno - sportowo - wypoczynkowe - objęcie ubezpieczeniem od zdarzeń losowych na otwarlej przestrzeni i aktów wandalizmu </t>
  </si>
  <si>
    <t xml:space="preserve">Lp. </t>
  </si>
  <si>
    <t xml:space="preserve">NAZWA OSIEDLA </t>
  </si>
  <si>
    <t xml:space="preserve">LOKALIZACJA  </t>
  </si>
  <si>
    <t>PLACE ZABAW</t>
  </si>
  <si>
    <r>
      <t>NAWIERZCHNIA BEZPIECZNA  (m</t>
    </r>
    <r>
      <rPr>
        <b/>
        <vertAlign val="superscript"/>
        <sz val="7"/>
        <color theme="1"/>
        <rFont val="Arial Narrow"/>
        <family val="2"/>
        <charset val="238"/>
      </rPr>
      <t>2</t>
    </r>
    <r>
      <rPr>
        <b/>
        <sz val="7"/>
        <color theme="1"/>
        <rFont val="Arial Narrow"/>
        <family val="2"/>
        <charset val="238"/>
      </rPr>
      <t>)</t>
    </r>
  </si>
  <si>
    <t>SIŁOWNIE</t>
  </si>
  <si>
    <t>WYBIEGI DLA PSÓW</t>
  </si>
  <si>
    <t>BOISKA</t>
  </si>
  <si>
    <t>SKATE-PARKI</t>
  </si>
  <si>
    <t>STREET-WORK KALISTENIKA ŚCIEŻKA ZDROWIA ŚCIANKA WSPINACZKOWA</t>
  </si>
  <si>
    <t>STOŁY DO PING-PONGA/ SZACHOWE/ PIŁKARZYKI</t>
  </si>
  <si>
    <t>KAMERY WIDEO/LUNETY</t>
  </si>
  <si>
    <t>ŁAWKI SOLARNE</t>
  </si>
  <si>
    <t>ŁAWECZKI DO KARMIENIA, ŁAWKI OZDOBNE</t>
  </si>
  <si>
    <t>SCENY</t>
  </si>
  <si>
    <t>RZEŹBY/ POSĄGI</t>
  </si>
  <si>
    <t xml:space="preserve">GABLOTY </t>
  </si>
  <si>
    <t>STACJE BOOKCROS- SINGU</t>
  </si>
  <si>
    <t>TABLICA INFORMACYJNA BRAILLE`A/ TABLICA</t>
  </si>
  <si>
    <t>PARKI KIESZOMKOWE</t>
  </si>
  <si>
    <t>BARIERKI / BALUSTRADY/ PODESTY/ KŁADKI/OBRZEŻA</t>
  </si>
  <si>
    <t>FONTANNY STACJONARNE</t>
  </si>
  <si>
    <t>HOTELE DLA OWADÓW, KARMNIKI, POIDEŁKA</t>
  </si>
  <si>
    <t>MIEJSCE SPOTKAŃ/ STOŁY/ WIATY/POLANY REKREACYJNE/punkt widokowy</t>
  </si>
  <si>
    <t>Tężnia solankowa</t>
  </si>
  <si>
    <t>Miasteczko ruchu drogowego</t>
  </si>
  <si>
    <t>Tory do jazdy na rolkach i rowerach</t>
  </si>
  <si>
    <t>TOALETY PUBLICZNE</t>
  </si>
  <si>
    <r>
      <t>ścieżki / nabrzeża (m</t>
    </r>
    <r>
      <rPr>
        <b/>
        <vertAlign val="superscript"/>
        <sz val="8"/>
        <rFont val="Arial Narrow"/>
        <family val="2"/>
        <charset val="238"/>
      </rPr>
      <t>2)</t>
    </r>
  </si>
  <si>
    <t>pomosty powierzchnia</t>
  </si>
  <si>
    <t>pasieki</t>
  </si>
  <si>
    <t>ogórd deszczowy / zielona ściana</t>
  </si>
  <si>
    <t>nabrzeża (mb)</t>
  </si>
  <si>
    <t>śluzy</t>
  </si>
  <si>
    <t>nawadnianie</t>
  </si>
  <si>
    <t>kwota</t>
  </si>
  <si>
    <t>BARTODZIEJE</t>
  </si>
  <si>
    <t xml:space="preserve">Park Nad Balatonem </t>
  </si>
  <si>
    <t xml:space="preserve">BŁONIE </t>
  </si>
  <si>
    <t>Skwer Dunarowskiego</t>
  </si>
  <si>
    <t>Skwer 16 Pułku Ułanów Wielkp.</t>
  </si>
  <si>
    <t>ul. Księdza Schulza Park Leśny</t>
  </si>
  <si>
    <t xml:space="preserve">CZYŻKÓWKO </t>
  </si>
  <si>
    <t>ul. Siedlecka (park)</t>
  </si>
  <si>
    <t xml:space="preserve">ul. Chmurna - Chmielna (skwer)  </t>
  </si>
  <si>
    <t xml:space="preserve">FLISY </t>
  </si>
  <si>
    <t>ul. Mińska Park Nad Kanałem</t>
  </si>
  <si>
    <t>MIEDZYŃ -PRĄDY</t>
  </si>
  <si>
    <t>ul. Maciaszka / Krokusowa</t>
  </si>
  <si>
    <t xml:space="preserve">GÓRZYSKOWO </t>
  </si>
  <si>
    <r>
      <t>ul. Jaskółcza  </t>
    </r>
    <r>
      <rPr>
        <sz val="7"/>
        <color rgb="FF006600"/>
        <rFont val="Arial Narrow"/>
        <family val="2"/>
        <charset val="238"/>
      </rPr>
      <t>(między szkołą a budynkiem mieszkalnym)</t>
    </r>
    <r>
      <rPr>
        <sz val="9"/>
        <color rgb="FF006600"/>
        <rFont val="Arial Narrow"/>
        <family val="2"/>
        <charset val="238"/>
      </rPr>
      <t xml:space="preserve"> </t>
    </r>
  </si>
  <si>
    <t xml:space="preserve">SZWEDEROWO </t>
  </si>
  <si>
    <t xml:space="preserve">Park Dolina Pięciu Stawów </t>
  </si>
  <si>
    <t xml:space="preserve">KAPUŚCISKA </t>
  </si>
  <si>
    <t xml:space="preserve">ul. Architektów / Murarzy </t>
  </si>
  <si>
    <t>ul. Śliwińskiego (skwer przy V LO)</t>
  </si>
  <si>
    <t xml:space="preserve">LEŚNE </t>
  </si>
  <si>
    <t>Park Bydgoskiego Harcerstwa ul. Modrzewiowa</t>
  </si>
  <si>
    <t xml:space="preserve">OSOWA GÓRA </t>
  </si>
  <si>
    <t>ul. Wielorybia  (przed ul. Głębinową)</t>
  </si>
  <si>
    <t xml:space="preserve">ŚRÓDMIEŚCIE </t>
  </si>
  <si>
    <t xml:space="preserve">ul. Marcinkowskiego </t>
  </si>
  <si>
    <t>STARY FORDON</t>
  </si>
  <si>
    <t xml:space="preserve">ul. Pielęgniarska / Kryształowa </t>
  </si>
  <si>
    <t>ul. Brzozowa  33</t>
  </si>
  <si>
    <t xml:space="preserve">ul. Halicka / Czackiego </t>
  </si>
  <si>
    <t>Park Jana Kochanowskiego</t>
  </si>
  <si>
    <t xml:space="preserve">Park Kazimierza Wielkiego  </t>
  </si>
  <si>
    <t>Park im. W. Witosa</t>
  </si>
  <si>
    <t>Wyspa Młyńska</t>
  </si>
  <si>
    <t>ul. Łebska i ul. Krajeńską (skwer)</t>
  </si>
  <si>
    <t>ul. Pomorska  (na wysokości nr 79)</t>
  </si>
  <si>
    <t xml:space="preserve">ul. Szenewalda / Skwer Turwida </t>
  </si>
  <si>
    <t>WILCZAK-JARY</t>
  </si>
  <si>
    <t xml:space="preserve">ul. Barwna Park Księżycowy </t>
  </si>
  <si>
    <t xml:space="preserve">ul. Nakielska Park nad Starym Kanałem </t>
  </si>
  <si>
    <t xml:space="preserve">PIASKI </t>
  </si>
  <si>
    <t xml:space="preserve">ul. Mochelska </t>
  </si>
  <si>
    <t>WYŻYNY</t>
  </si>
  <si>
    <t xml:space="preserve">ul. Grzymały Siedleckiego / L. Staffa    </t>
  </si>
  <si>
    <r>
      <t>ul. Wiosny Ludów</t>
    </r>
    <r>
      <rPr>
        <sz val="9"/>
        <color rgb="FF7ABB07"/>
        <rFont val="Arial Narrow"/>
        <family val="2"/>
        <charset val="238"/>
      </rPr>
      <t xml:space="preserve">  / Komuny Paryskiej </t>
    </r>
  </si>
  <si>
    <t xml:space="preserve">ul. Nakielska / Wrocławska </t>
  </si>
  <si>
    <t>ŁĘGNOWO - WIEŚ</t>
  </si>
  <si>
    <t xml:space="preserve">ul. Toruńska 187   </t>
  </si>
  <si>
    <t>ul. Jagiellońska  36/38</t>
  </si>
  <si>
    <t>Skwer Krzyżanowskiego Wilka</t>
  </si>
  <si>
    <t xml:space="preserve">ul. A. Czartoryskiego (skwer przy szkole) </t>
  </si>
  <si>
    <t>ul. Śluzowa / Bronikowskiego 1</t>
  </si>
  <si>
    <t xml:space="preserve">plac  T. Kościuszki </t>
  </si>
  <si>
    <t>ul. Kanarkowa 1</t>
  </si>
  <si>
    <t xml:space="preserve">NOWY FORDON </t>
  </si>
  <si>
    <t xml:space="preserve">ul. Roja / GOPR-u  </t>
  </si>
  <si>
    <t>ŁĘGNOWO</t>
  </si>
  <si>
    <t>ul. Żółwińska </t>
  </si>
  <si>
    <t xml:space="preserve">ul. Szarych Szeregów 9 </t>
  </si>
  <si>
    <t>ul. M. Konopnickiej 26</t>
  </si>
  <si>
    <t xml:space="preserve">ul. Unii Lubelskiej </t>
  </si>
  <si>
    <t>UL. Jagiellońska przy PKS</t>
  </si>
  <si>
    <t>TERENY NADWIŚLAŃSKIE</t>
  </si>
  <si>
    <t>ul. Hallera 6</t>
  </si>
  <si>
    <t> ul. Kossaka / Gersona,</t>
  </si>
  <si>
    <t xml:space="preserve"> NOWY FORDON </t>
  </si>
  <si>
    <t>ul. Czecha / Witkiewicza</t>
  </si>
  <si>
    <t>BIELAWY</t>
  </si>
  <si>
    <t>ul. Powstańców Wielkopolskich 22</t>
  </si>
  <si>
    <r>
      <t>ul. Bronikowskiego (Nad Starym Kanałem)</t>
    </r>
    <r>
      <rPr>
        <b/>
        <sz val="9"/>
        <color rgb="FF006600"/>
        <rFont val="Arial Narrow"/>
        <family val="2"/>
        <charset val="238"/>
      </rPr>
      <t xml:space="preserve"> / bulwar S.Malinowskiego</t>
    </r>
  </si>
  <si>
    <t>ul.Targowisko (za Bożnicą)</t>
  </si>
  <si>
    <t>OKOLE</t>
  </si>
  <si>
    <t xml:space="preserve">Plac Chełmiński </t>
  </si>
  <si>
    <t xml:space="preserve">ul. Powst. Wielkop./Wyszyńskiego  </t>
  </si>
  <si>
    <t>skwer Dwernickiego/Sułkowskiego</t>
  </si>
  <si>
    <t>ul. Skwarna / Tetmajera</t>
  </si>
  <si>
    <t>ul. Osiedlowa 3</t>
  </si>
  <si>
    <t>JACHCICE</t>
  </si>
  <si>
    <t>ul. Komandosów (skwer przed lasem)</t>
  </si>
  <si>
    <t>ul. Osiedlowa 12</t>
  </si>
  <si>
    <t>ul. Tuchołkowej (lasek)</t>
  </si>
  <si>
    <t>ul. Twardzickiego / Rataja</t>
  </si>
  <si>
    <t>ul. Widok (przy przychodni)</t>
  </si>
  <si>
    <t xml:space="preserve">ul. Spacerowa </t>
  </si>
  <si>
    <t>GLINKI - RUPIENICA</t>
  </si>
  <si>
    <t xml:space="preserve">ul. Gniewkowska </t>
  </si>
  <si>
    <t>ul. Abrahama 2</t>
  </si>
  <si>
    <t xml:space="preserve"> 1/2</t>
  </si>
  <si>
    <t>TATRZAŃSKIE</t>
  </si>
  <si>
    <t>ul. Tatrzańska (koniec ul. Kadłubka)</t>
  </si>
  <si>
    <t>ul.Trybowskiego / Sybiraków</t>
  </si>
  <si>
    <t xml:space="preserve">ul. Wyzwolenia - teren leśny </t>
  </si>
  <si>
    <t>UL.Gdańska /Galeria 85</t>
  </si>
  <si>
    <t>ul.Grodzka / Mostowa</t>
  </si>
  <si>
    <t>nabrzeże G. Narutowicza</t>
  </si>
  <si>
    <t>Plac Teatralny</t>
  </si>
  <si>
    <t>Gdańska 4 i 15</t>
  </si>
  <si>
    <t>ul.Gdańska, skwer Rejewskiego</t>
  </si>
  <si>
    <t>ul. Gdańska/Mickiewicza</t>
  </si>
  <si>
    <t>PARK GEN. DĄBROWSKIEGO</t>
  </si>
  <si>
    <t>WZGÓRZE WOLNOŚCI</t>
  </si>
  <si>
    <t>Park Wolności</t>
  </si>
  <si>
    <t>Skwer Nowakowskiego</t>
  </si>
  <si>
    <t>ul. Bydgoskich Olimpijczyków</t>
  </si>
  <si>
    <t>nabrzeże przy kładce  - Łuczniczka</t>
  </si>
  <si>
    <t>Rybi Rynek</t>
  </si>
  <si>
    <t>Miasto Bydgoszcz</t>
  </si>
  <si>
    <t>całe miasto - środki małocenne lub rozliczone w kosztach z uwagi na obowiązujace przepisy w jednostce (zasady - polityka rachunkowości)</t>
  </si>
  <si>
    <t>Park nad Starym Kanalem Bydgoskim północna strona kanału</t>
  </si>
  <si>
    <t>ul. Wyzwolenia</t>
  </si>
  <si>
    <t>Bulwary - Astoria</t>
  </si>
  <si>
    <t>Swer Inwalidów Wojennych</t>
  </si>
  <si>
    <t>ul. Grudziądzka - teren UMB</t>
  </si>
  <si>
    <t>Rynek Kwiatowy</t>
  </si>
  <si>
    <t>Aleja Ossolińskich</t>
  </si>
  <si>
    <t>Rynek</t>
  </si>
  <si>
    <t>Teren LPKiW</t>
  </si>
  <si>
    <t>ul. Błądzimska</t>
  </si>
  <si>
    <t>Plac Św. Wojciecha / Smukalska</t>
  </si>
  <si>
    <t>Wilczak / Okole</t>
  </si>
  <si>
    <t>Stary Kanał Bydgoski</t>
  </si>
  <si>
    <t>Wyżyny</t>
  </si>
  <si>
    <t>Skwer Małej Łąki</t>
  </si>
  <si>
    <t>Bulwary Brdy</t>
  </si>
  <si>
    <t>Okulickiego</t>
  </si>
  <si>
    <t>Skwer Kałużnego</t>
  </si>
  <si>
    <t>Nabrzeże</t>
  </si>
  <si>
    <t>ul. Czołgistów</t>
  </si>
  <si>
    <t>Park nad Starym Kanalem Bydgoskim południowa strona kanału</t>
  </si>
  <si>
    <t>ul. Kormoranów</t>
  </si>
  <si>
    <t>ŁĄCZNIE</t>
  </si>
  <si>
    <t xml:space="preserve">Nakłady inwestycyjne planowane na 2024  i 2025 rok, które nie zostały doliczone do powyższej tabeli: </t>
  </si>
  <si>
    <t>ok. 12.000.000 zł</t>
  </si>
  <si>
    <t>Budynek</t>
  </si>
  <si>
    <t>Ogrodzenie</t>
  </si>
  <si>
    <t>Drogi</t>
  </si>
  <si>
    <t>Studnie</t>
  </si>
  <si>
    <t>Kolumbaria</t>
  </si>
  <si>
    <t>Nagrobek</t>
  </si>
  <si>
    <t>Pozostały majątek</t>
  </si>
  <si>
    <t>Kwota</t>
  </si>
  <si>
    <t>Brdyujście</t>
  </si>
  <si>
    <t>ul. Wiślana</t>
  </si>
  <si>
    <t>Okole</t>
  </si>
  <si>
    <t>ul. Grunwaldzka</t>
  </si>
  <si>
    <t xml:space="preserve"> -</t>
  </si>
  <si>
    <t>Rynkowo</t>
  </si>
  <si>
    <t>ul. Ludwikowo/Rynkowska</t>
  </si>
  <si>
    <t>Górzyskowo</t>
  </si>
  <si>
    <t>ul. Kcyńśka</t>
  </si>
  <si>
    <t>Jary</t>
  </si>
  <si>
    <t>ul. Lotników</t>
  </si>
  <si>
    <t>bd - brak danych</t>
  </si>
  <si>
    <t xml:space="preserve"> -  - nie ma takiego obiektu</t>
  </si>
  <si>
    <t>kolorem czerwonym wprowadzone są kwoty, które nie wynikają z ewidencji środków trwałych i stanowią nasze szacunki</t>
  </si>
  <si>
    <t xml:space="preserve">W przypadku cmentarzy proszę o objęcie ubezpieczeniem majątku tak jak budynki urzędu. </t>
  </si>
  <si>
    <t>Katoteka elementów</t>
  </si>
  <si>
    <t>+/-</t>
  </si>
  <si>
    <t>G</t>
  </si>
  <si>
    <t>T</t>
  </si>
  <si>
    <t>Nazwa</t>
  </si>
  <si>
    <t>Rok</t>
  </si>
  <si>
    <t>Numer</t>
  </si>
  <si>
    <t>KST</t>
  </si>
  <si>
    <t>Przyjęcie</t>
  </si>
  <si>
    <t>Likwidacja</t>
  </si>
  <si>
    <t>Opis</t>
  </si>
  <si>
    <t>L</t>
  </si>
  <si>
    <t>Z</t>
  </si>
  <si>
    <t>Typ</t>
  </si>
  <si>
    <t>Data</t>
  </si>
  <si>
    <t>Wartość</t>
  </si>
  <si>
    <t>Umorzenie</t>
  </si>
  <si>
    <t>Przyjęcie el.</t>
  </si>
  <si>
    <t>Etykieta</t>
  </si>
  <si>
    <t>Kod paskowy</t>
  </si>
  <si>
    <t>Kod paskowy udost.</t>
  </si>
  <si>
    <t>Zewn. kod paskowy</t>
  </si>
  <si>
    <t>Ilość</t>
  </si>
  <si>
    <t>J.M.</t>
  </si>
  <si>
    <t>Grupa</t>
  </si>
  <si>
    <t>Symbol</t>
  </si>
  <si>
    <t>Wydział</t>
  </si>
  <si>
    <t>Nazwa wydziału</t>
  </si>
  <si>
    <t>Lokalizacja</t>
  </si>
  <si>
    <t>Pokój</t>
  </si>
  <si>
    <t>Nr fabryczny</t>
  </si>
  <si>
    <t>Jednostka</t>
  </si>
  <si>
    <t>Rachunek</t>
  </si>
  <si>
    <t>Obsługa</t>
  </si>
  <si>
    <t>Miejscowość</t>
  </si>
  <si>
    <t>Ulica</t>
  </si>
  <si>
    <t>Nr</t>
  </si>
  <si>
    <t>Grupa cech</t>
  </si>
  <si>
    <t>Cecha</t>
  </si>
  <si>
    <t>Wartość cechy</t>
  </si>
  <si>
    <t>Numer seryjny</t>
  </si>
  <si>
    <t>Numer IT</t>
  </si>
  <si>
    <t>Grupa asortymentu</t>
  </si>
  <si>
    <t>UWAGI</t>
  </si>
  <si>
    <t>+</t>
  </si>
  <si>
    <t>DEFIBRYLATOR</t>
  </si>
  <si>
    <t>R-UMB-82/WOA/2016</t>
  </si>
  <si>
    <t>802</t>
  </si>
  <si>
    <t>2016-05-09</t>
  </si>
  <si>
    <t>DEFIBRYLATOR EFFICIA DFM100 PHILIPS GOLDWAY (SHENZHEN) INDUSTRIAL INC.</t>
  </si>
  <si>
    <t>N</t>
  </si>
  <si>
    <t>OT/4/WOA/2016</t>
  </si>
  <si>
    <t>SZT</t>
  </si>
  <si>
    <t>1097</t>
  </si>
  <si>
    <t>WZK</t>
  </si>
  <si>
    <t>WYDZIAŁ ZARZĄDZANIA KRYZYSOWEGO</t>
  </si>
  <si>
    <t>GRUDZIĄDZKA 9-15 /BUD.C</t>
  </si>
  <si>
    <t>214</t>
  </si>
  <si>
    <t>L.1030 - WYDATKI BUDŻETOWE INWESTYCJI</t>
  </si>
  <si>
    <t>Defibrylator znajduje się Polski Czerwony Krzyż. Kujawsko-Pomorski Oddział Okręgowy ul. Warmińskiego 10 w Bydgoszczy,</t>
  </si>
  <si>
    <t>MANEKIN</t>
  </si>
  <si>
    <t>R-UMB-96/WOA/2017</t>
  </si>
  <si>
    <t>809</t>
  </si>
  <si>
    <t>2017-12-28</t>
  </si>
  <si>
    <t>MANEKIN OSOBY DOROSŁEJ MEGACODE KELLY BASIC</t>
  </si>
  <si>
    <t>ZKS/28/WOA/2018</t>
  </si>
  <si>
    <t>2018-01-01</t>
  </si>
  <si>
    <t>KPL</t>
  </si>
  <si>
    <t>215</t>
  </si>
  <si>
    <t>Manekin znajduje się Polski Czerwony Krzyż. Kujawsko-Pomorski Oddział Okręgowy ul. Warmińskiego 10 w Bydgoszczy,</t>
  </si>
  <si>
    <t>DEFIBRYLATOR ZOLL AED 3  SEMI</t>
  </si>
  <si>
    <t>P-UMB-1239/WOA/2019</t>
  </si>
  <si>
    <t>2019-11-06</t>
  </si>
  <si>
    <t>DEFIBRYLATOR ZOLL AED 3  SEMI 5613,84,- ; TORBA 418,20,-; SKRZYNKA NA DEFIBRYLATOR 147,60,- ; URZĄDZENIE DO MONITOROWANIA I GEOLOKALIZACJI 2103,30,-</t>
  </si>
  <si>
    <t>OT/39/WOA/2019</t>
  </si>
  <si>
    <t>LUDWIKA SOLSKIEGO 5</t>
  </si>
  <si>
    <t>AX191037102</t>
  </si>
  <si>
    <t>WYDATKI BIEŻĄCE - II - 1098</t>
  </si>
  <si>
    <t>Defibrylator rozmieszczony jest w mieście Bydgoszcz w następującej  lokalizacjacji ul. LUDWIKA SOLSKIEGO 5</t>
  </si>
  <si>
    <t>P-UMB-1240/WOA/2019</t>
  </si>
  <si>
    <t>OT/40/WOA/2019</t>
  </si>
  <si>
    <t>MARII KONOPNICKIEJ 28</t>
  </si>
  <si>
    <t>AX191037601</t>
  </si>
  <si>
    <t>Defibrylator rozmieszczony jest w mieście Bydgoszcz w następującej  lokalizacjacji ul. MARII KONOPNICKIEJ 28</t>
  </si>
  <si>
    <t>P-UMB-1241/WOA/2019</t>
  </si>
  <si>
    <t>OT/41/WOA/2019</t>
  </si>
  <si>
    <t>TRAUGUTTA 5</t>
  </si>
  <si>
    <t>AX191037132</t>
  </si>
  <si>
    <t>Defibrylator rozmieszczony jest w mieście Bydgoszcz w następującej  lokalizacjacji ul. TRAUGUTTA 5</t>
  </si>
  <si>
    <t>P-UMB-1242/WOA/2019</t>
  </si>
  <si>
    <t>OT/42/WOA/2019</t>
  </si>
  <si>
    <t>UGORY 16</t>
  </si>
  <si>
    <t>AX191037101</t>
  </si>
  <si>
    <t>Defibrylator rozmieszczony jest w mieście Bydgoszcz w następującej  lokalizacjacji ul.  UGORY 16</t>
  </si>
  <si>
    <t>P-UMB-1243/WOA/2019</t>
  </si>
  <si>
    <t>OT/43/WOA/2019</t>
  </si>
  <si>
    <t>BRZOZOWA 35</t>
  </si>
  <si>
    <t>AX191037104</t>
  </si>
  <si>
    <t>Defibrylator rozmieszczony jest w mieście Bydgoszcz w następującej  lokalizacjacji ul. BRZOZOWA 35</t>
  </si>
  <si>
    <t>P-UMB-1244/WOA/2019</t>
  </si>
  <si>
    <t>OT/44/WOA/2019</t>
  </si>
  <si>
    <t>GOSZCZYŃSKIEGO 3</t>
  </si>
  <si>
    <t>AX191037657</t>
  </si>
  <si>
    <t>Defibrylator rozmieszczony jest w mieście Bydgoszcz w następującej  lokalizacjacji ul. , GOSZCZYŃSKIEGO 3</t>
  </si>
  <si>
    <t>P-UMB-1245/WOA/2019</t>
  </si>
  <si>
    <t>OT/45/WOA/2019</t>
  </si>
  <si>
    <t>TRAUGUTTA 12</t>
  </si>
  <si>
    <t>AX191037576</t>
  </si>
  <si>
    <t>Defibrylator rozmieszczony jest w mieście Bydgoszcz w następującej  lokalizacjacji ul. TRAUGUTTA 12</t>
  </si>
  <si>
    <t>P-UMB-1246/WOA/2019</t>
  </si>
  <si>
    <t>OT/46/WOA/2019</t>
  </si>
  <si>
    <t>JESIONOWA 3A</t>
  </si>
  <si>
    <t>AX191037183</t>
  </si>
  <si>
    <t>Defibrylator rozmieszczony jest w mieście Bydgoszcz w następującej  lokalizacjacji ul. JESIONOWA 3A</t>
  </si>
  <si>
    <t>P-UMB-1247/WOA/2019</t>
  </si>
  <si>
    <t>OT/47/WOA/2019</t>
  </si>
  <si>
    <t>NOWODWORSKA 13</t>
  </si>
  <si>
    <t>AX191037164</t>
  </si>
  <si>
    <t>Defibrylator rozmieszczony jest w mieście Bydgoszcz w następującej  lokalizacjacji ul. NOWODWORSKA 13</t>
  </si>
  <si>
    <t>P-UMB-1248/WOA/2019</t>
  </si>
  <si>
    <t>OT/48/WOA/2019</t>
  </si>
  <si>
    <t>MARII KONOPNICKIEJ 30</t>
  </si>
  <si>
    <t>AX191037612</t>
  </si>
  <si>
    <t>Defibrylator rozmieszczony jest w mieście Bydgoszcz w następującej  lokalizacjacji ul. MARII KONOPNICKIEJ 30</t>
  </si>
  <si>
    <t>P-UMB-1249/WOA/2019</t>
  </si>
  <si>
    <t>OT/49/WOA/2019</t>
  </si>
  <si>
    <t>LESZCZYŃSKIEGO 42/MDK NR 2</t>
  </si>
  <si>
    <t>AX191037200</t>
  </si>
  <si>
    <t>Defibrylator rozmieszczony jest w mieście Bydgoszcz w następującej  lokalizacjacji ul. , LESZCZYŃSKIEGO 42/MDK NR 2</t>
  </si>
  <si>
    <t>P-UMB-1250/WOA/2019</t>
  </si>
  <si>
    <t>OT/50/WOA/2019</t>
  </si>
  <si>
    <t>NOWODWORSKA 17</t>
  </si>
  <si>
    <t>AX191037110</t>
  </si>
  <si>
    <t>Defibrylator rozmieszczony jest w mieście Bydgoszcz w następującej  lokalizacjacji ul. , NOWODWORSKA 17</t>
  </si>
  <si>
    <t>P-UMB-1251/WOA/2019</t>
  </si>
  <si>
    <t>OT/51/WOA/2019</t>
  </si>
  <si>
    <t>NOWODWORSKA 24</t>
  </si>
  <si>
    <t>AX191037564</t>
  </si>
  <si>
    <t>Defibrylator rozmieszczony jest w mieście Bydgoszcz w następującej  lokalizacjacji ul. , NOWODWORSKA 24</t>
  </si>
  <si>
    <t>P-UMB-1252/WOA/2019</t>
  </si>
  <si>
    <t>OT/52/WOA/2019</t>
  </si>
  <si>
    <t>JULIUSZA KOSSAKA 17</t>
  </si>
  <si>
    <t>AX191037162</t>
  </si>
  <si>
    <t>Defibrylator rozmieszczony jest w mieście Bydgoszcz w następującej  lokalizacjacji ul. , JULIUSZA KOSSAKA 17</t>
  </si>
  <si>
    <t>P-UMB-1253/WOA/2019</t>
  </si>
  <si>
    <t>OT/53/WOA/2019</t>
  </si>
  <si>
    <t>BIELICKA 41</t>
  </si>
  <si>
    <t>AX191037100</t>
  </si>
  <si>
    <t>Defibrylator rozmieszczony jest w mieście Bydgoszcz w następującej  lokalizacjacji ul. , BIELICKA 41</t>
  </si>
  <si>
    <t>P-UMB-1254/WOA/2019</t>
  </si>
  <si>
    <t>OT/54/WOA/2019</t>
  </si>
  <si>
    <t>LUDWIKA SOLSKIEGO 20</t>
  </si>
  <si>
    <t>AX191037625</t>
  </si>
  <si>
    <t>Defibrylator rozmieszczony jest w mieście Bydgoszcz w następującej  lokalizacjacji ul. , LUDWIKA SOLSKIEGO 20</t>
  </si>
  <si>
    <t>P-UMB-1255/WOA/2019</t>
  </si>
  <si>
    <t>OT/55/WOA/2019</t>
  </si>
  <si>
    <t>MARII KONOPNICKIEJ 2</t>
  </si>
  <si>
    <t>AX191037174</t>
  </si>
  <si>
    <t>Defibrylator rozmieszczony jest w mieście Bydgoszcz w następującej  lokalizacjacji ul. , MARII KONOPNICKIEJ 2</t>
  </si>
  <si>
    <t>P-UMB-1256/WOA/2019</t>
  </si>
  <si>
    <t>OT/56/WOA/2019</t>
  </si>
  <si>
    <t>AX191037588</t>
  </si>
  <si>
    <t>DEFIBRYLATOR ZOLL AED 3</t>
  </si>
  <si>
    <t>P-UMB-1412/WOA/2020</t>
  </si>
  <si>
    <t>DEFIBRYLATOR ZOLL AED 3 + TORBA, + SYSTEM MONITOROWANIA, + GSM, + GABLOTA</t>
  </si>
  <si>
    <t>OT/26/WOA/2020</t>
  </si>
  <si>
    <t>JANA PIWNIKA-PONUREGO 10</t>
  </si>
  <si>
    <t>Defibrylator rozmieszczony jest w mieście Bydgoszcz w następującej  lokalizacjacji ul. JANA PIWNIKA-PONUREGO 10</t>
  </si>
  <si>
    <t>SAMOCHÓD RATOWNICZO-GAŚNICZY MAN/STOLARCZYK; NR REJ. CB 998 NM</t>
  </si>
  <si>
    <t>R-UMB-108/WOA/2022</t>
  </si>
  <si>
    <t>743</t>
  </si>
  <si>
    <t>2022-05-31</t>
  </si>
  <si>
    <t>MAN/STOLARCZYK; MAN/TGM 13 290 4X4 BL; NR VIN WMAN36ZZ6BY251484; NR SILNIKA 22826535162668; POJ. SILNIKA 6871 CM3; ROK PRODUKCJI 2010 R.</t>
  </si>
  <si>
    <t>OT/1/WOA/2022</t>
  </si>
  <si>
    <t>1668</t>
  </si>
  <si>
    <t>FORDOŃSKA 422</t>
  </si>
  <si>
    <t>Sprzęt znajduje się w siedzibie OSP Bydgoszcz Fordon, ul Fordońska 422, Bydgoszcz na podstawie umowy użyczenia.</t>
  </si>
  <si>
    <t>P-UMB-1943/WOA/2023</t>
  </si>
  <si>
    <t>2023-10-27</t>
  </si>
  <si>
    <t>DEFIBRYLATOR ZOLL AED 3 (C.JEDN. 8169,90 ZŁ) + METALOWA SZAFKA Z ALARMEM (C.JEDN. 467,40 ZŁ)</t>
  </si>
  <si>
    <t>OT/32/WOA/2023</t>
  </si>
  <si>
    <t>KORONOWSKA 74</t>
  </si>
  <si>
    <t>Defibrylator rozmieszczony jest w mieście Bydgoszcz w następującej  lokalizacjacji ul. Koronowskiej 74</t>
  </si>
  <si>
    <t>Obcy kod paskowy</t>
  </si>
  <si>
    <t>BRAMKA ZRASZAJĄCA</t>
  </si>
  <si>
    <t>P-UMB-440/WGK/2019</t>
  </si>
  <si>
    <t>2019-10-31</t>
  </si>
  <si>
    <t>OT/11/WGK/2019</t>
  </si>
  <si>
    <t>BRAMKA ZRASZAJĄCA  FRESH LARGE 290X240</t>
  </si>
  <si>
    <t>3397</t>
  </si>
  <si>
    <t>TEREN MIASTA BYDGOSZCZY</t>
  </si>
  <si>
    <t>Bramki mobilne rozmieszczane są w mieście Bydgoszcz w sezonie letnim.</t>
  </si>
  <si>
    <t>P-UMB-441/WGK/2019</t>
  </si>
  <si>
    <t>OT/12/WGK/2019</t>
  </si>
  <si>
    <t>P-UMB-442/WGK/2019</t>
  </si>
  <si>
    <t>OT/13/WGK/2019</t>
  </si>
  <si>
    <t>P-UMB-443/WGK/2019</t>
  </si>
  <si>
    <t>OT/14/WGK/2019</t>
  </si>
  <si>
    <t>P-UMB-444/WGK/2019</t>
  </si>
  <si>
    <t>OT/15/WGK/2019</t>
  </si>
  <si>
    <t>P-UMB-445/WGK/2019</t>
  </si>
  <si>
    <t>OT/16/WGK/2019</t>
  </si>
  <si>
    <t>STUDNIA PUBLICZNA UL. KU WIATRAKOM 13</t>
  </si>
  <si>
    <t>2/21/211/1//WGK/1984</t>
  </si>
  <si>
    <t>211</t>
  </si>
  <si>
    <t>studnia publiczna przy ul. Ku Wiatrakom</t>
  </si>
  <si>
    <t>MT</t>
  </si>
  <si>
    <t>MT/79/WGK/2014</t>
  </si>
  <si>
    <t>2014-04-08</t>
  </si>
  <si>
    <t>2004-12-31</t>
  </si>
  <si>
    <t>SPWZK</t>
  </si>
  <si>
    <t>1256</t>
  </si>
  <si>
    <t>KU WIATRAKOM 13</t>
  </si>
  <si>
    <t>-</t>
  </si>
  <si>
    <r>
      <rPr>
        <sz val="7"/>
        <rFont val="Times New Roman"/>
        <family val="1"/>
        <charset val="238"/>
      </rPr>
      <t xml:space="preserve"> </t>
    </r>
    <r>
      <rPr>
        <sz val="11"/>
        <rFont val="Calibri"/>
        <family val="2"/>
        <charset val="238"/>
        <scheme val="minor"/>
      </rPr>
      <t>zlokalizowane są na terenie Miasta Bydgoszczy</t>
    </r>
  </si>
  <si>
    <t>STUDNIA PUBLICZNA UL. GAJOWA</t>
  </si>
  <si>
    <t>2/21/211/2/WGK/1975</t>
  </si>
  <si>
    <t>STUDNIA PUBLICZNA UL. GAJOWA PRZY MRÓWKOWCU</t>
  </si>
  <si>
    <t>studnia publiczna przy ul. Gajowej - przy mrówkowcu</t>
  </si>
  <si>
    <t>MT/69/WGK/2014</t>
  </si>
  <si>
    <t>studnia publiczna przy ul. Gajowej</t>
  </si>
  <si>
    <t>GAJOWA</t>
  </si>
  <si>
    <t>STUDNIA PUBLICZNA UL. GAJOWA PRZY STAWIE</t>
  </si>
  <si>
    <t>2/21/211/3/WGK/1975</t>
  </si>
  <si>
    <t>studnia publiczna ul. Gajowa przy stawie</t>
  </si>
  <si>
    <t>MT/58/WGK/2014</t>
  </si>
  <si>
    <t>GAJOWA /PRZY STAWIE</t>
  </si>
  <si>
    <t>STUDNIA PUBLICZNA UL. BIWAKOWA</t>
  </si>
  <si>
    <t>2/21/211/4/WGK/1983</t>
  </si>
  <si>
    <t>studnia publiczna ul. Biwakowa</t>
  </si>
  <si>
    <t>MT/47/WGK/2014</t>
  </si>
  <si>
    <t>BIWAKOWA</t>
  </si>
  <si>
    <t>STUDNIA PUBLICZNA UL. WROCŁAWSKA RÓG NAKIELSKIEJ</t>
  </si>
  <si>
    <t>2/21/211/5/WGK/1975</t>
  </si>
  <si>
    <t>studnia publiczna ul. wrocławska róg Nakielskiej</t>
  </si>
  <si>
    <t>MT/36/WGK/2014</t>
  </si>
  <si>
    <t>WROCŁAWSKA /NAKIELSKA</t>
  </si>
  <si>
    <t>STUDNIA PUBLICZNA UL. CHŁODNA 20 -NAKIELSKA 121 A</t>
  </si>
  <si>
    <t>2/21/211/6/WGK/1974</t>
  </si>
  <si>
    <t>studnia publiczna ul. Chłodna 20 - Nakielska 121A</t>
  </si>
  <si>
    <t>MT/25/WGK/2014</t>
  </si>
  <si>
    <t>CHŁODNA 20 /NAKIELSKA 121A</t>
  </si>
  <si>
    <t>STUDNIA PUBLICZNA UL. GRZMOTA SKOTNICKIEGO</t>
  </si>
  <si>
    <t>2/21/211/7/WGK/1983</t>
  </si>
  <si>
    <t>studnia publiczna ul. Grzmota Skotnickiego</t>
  </si>
  <si>
    <t>MT/14/WGK/2014</t>
  </si>
  <si>
    <t>GRZMOTA SKOTNICKIEGO</t>
  </si>
  <si>
    <t>STUDNIA PUBLICZNA UL. ŻÓŁKIEWSKIEGO 9</t>
  </si>
  <si>
    <t>2/21/211/8/WGK/1970</t>
  </si>
  <si>
    <t>studnia publiczna ul. Żółkiewskiego 9</t>
  </si>
  <si>
    <t>MT/5/WGK/2014</t>
  </si>
  <si>
    <t>ŻÓŁKIEWSKIEGO 9</t>
  </si>
  <si>
    <t>STUDNIA PUBLICZNA UL. POWSTANIA LISTOPADOWEGO 11</t>
  </si>
  <si>
    <t>2/21/211/9/WGK/1983</t>
  </si>
  <si>
    <t>studnia publiczna ul. Powstania Listopadowego 11</t>
  </si>
  <si>
    <t>MT/4/WGK/2014</t>
  </si>
  <si>
    <t>2005-07-15</t>
  </si>
  <si>
    <t>POWSTANIA LISTOPADOWEGO 11</t>
  </si>
  <si>
    <t>STUDNIA PUBLICZNA POWSTACÓW WLKP 11</t>
  </si>
  <si>
    <t>2/21/211/10/WGK/1970</t>
  </si>
  <si>
    <t>studnia publiczna ul. Powstańców WLKP 11</t>
  </si>
  <si>
    <t>MT/89/WGK/2014</t>
  </si>
  <si>
    <t>POWSTAŃCÓW WIELKOPOLSKICH 11</t>
  </si>
  <si>
    <t>STUDNIA PUBLICZNA UL. SPORTOWA</t>
  </si>
  <si>
    <t>2/21/211/11/WGK/1970</t>
  </si>
  <si>
    <t>studnia publiczna ul. Sportowa</t>
  </si>
  <si>
    <t>MT/88/WGK/2014</t>
  </si>
  <si>
    <t>SPORTOWA</t>
  </si>
  <si>
    <t>STUDNIA PUBLICZNA UL. POLANKA 16</t>
  </si>
  <si>
    <t>2/21/211/12/WGK/1981</t>
  </si>
  <si>
    <t>studnia publiczna ul. Polanka 16</t>
  </si>
  <si>
    <t>MT/87/WGK/2014</t>
  </si>
  <si>
    <t>POLANKA 16</t>
  </si>
  <si>
    <t>STUDNIA PUBLICZNA PLAC WOLNOŚCI-UL. PIOTRA SKARGI</t>
  </si>
  <si>
    <t>2/21/211/13/WGK/1983</t>
  </si>
  <si>
    <t>studnia publicza Plac Wolności-ul. Piotra Skargi</t>
  </si>
  <si>
    <t>MT/86/WGK/2014</t>
  </si>
  <si>
    <t>WOLNOŚCI /PIOTRA SKARGI</t>
  </si>
  <si>
    <t>STUDNIA PUBLICZNA UL. SCHULZA ZA PAWILONEM HANDLOWYM</t>
  </si>
  <si>
    <t>2/21/211/14/WGK/1983</t>
  </si>
  <si>
    <t>studnia publiczna ul. Schulza za pawilonem handlowym</t>
  </si>
  <si>
    <t>MT/85/WGK/2014</t>
  </si>
  <si>
    <t>SCHULZA</t>
  </si>
  <si>
    <t>STUDNIA PUBLICZNA UL. ZAKĄTEK-ŻEGLARSKA JACHCICE</t>
  </si>
  <si>
    <t>2/21/211/15/WGK/1972</t>
  </si>
  <si>
    <t>studnia publiczna ul. Zakatek-Żeglarska Jachcice</t>
  </si>
  <si>
    <t>MT/84/WGK/2014</t>
  </si>
  <si>
    <t>ZAKĄTEK /ŻEGLARSKA</t>
  </si>
  <si>
    <t>STUDNIA PUBLICZNA UL. KORCZAKA 4</t>
  </si>
  <si>
    <t>2/21/211/16/WGK/1983</t>
  </si>
  <si>
    <t>studnia publiczna ul. Korczaka 4</t>
  </si>
  <si>
    <t>MT/83/WGK/2014</t>
  </si>
  <si>
    <t>KORCZAKA 4</t>
  </si>
  <si>
    <t>STUDNIA PUBLICZNA UL. JARZĘBINOWA 4-8</t>
  </si>
  <si>
    <t>2/21/211/17/WGK/1969</t>
  </si>
  <si>
    <t>studnia publiczna ul. Jarzębinowa 4-8</t>
  </si>
  <si>
    <t>MT/82/WGK/2014</t>
  </si>
  <si>
    <t>JARZĘBINOWA 4-8</t>
  </si>
  <si>
    <t>STUDNIA PUBLICZNA UL. BARTOSZA GŁOWACKIEGO-OBOK BLOKÓW</t>
  </si>
  <si>
    <t>2/21/211/18/WGK/1971</t>
  </si>
  <si>
    <t>studnia publiczna obok bloków</t>
  </si>
  <si>
    <t>MT/81/WGK/2014</t>
  </si>
  <si>
    <t>BARTOSZA GŁOWACKIEGO</t>
  </si>
  <si>
    <t>STUDNIA PUBLICZNA UL. POWSTAŃCÓW WLKP 55</t>
  </si>
  <si>
    <t>2/21/211/19/WGK/1971</t>
  </si>
  <si>
    <t>studnia publiczna ul. Powstańców WLKP 55</t>
  </si>
  <si>
    <t>MT/80/WGK/2014</t>
  </si>
  <si>
    <t>POWSTAŃCÓW WIELKOPOLSKICH 55</t>
  </si>
  <si>
    <t>STUDNIA PUBLICZNA UL. STEFANA OKRZEI 5-7</t>
  </si>
  <si>
    <t>2/21/211/20/WGK/1972</t>
  </si>
  <si>
    <t>studnia publiczna ul. stefana Okrzei 5-7</t>
  </si>
  <si>
    <t>MT/78/WGK/2014</t>
  </si>
  <si>
    <t>OKRZEI 5-7</t>
  </si>
  <si>
    <t>STUDNIA PUBLICZNA UL. KRUCZKOWSKIEGO RÓG DEKARZY</t>
  </si>
  <si>
    <t>2/21/211/22/WGK/1974</t>
  </si>
  <si>
    <t>STUDNIA PUBLICZNA UL. TECHNIKÓW RÓG DEKARZY</t>
  </si>
  <si>
    <t>MT/1/WGK/2014</t>
  </si>
  <si>
    <t>2006-12-31</t>
  </si>
  <si>
    <t>TECHNIKÓW RÓG DEKARZY</t>
  </si>
  <si>
    <t>STUDNIA PUBLICZNA UL. INOWROCŁAWSKA 7</t>
  </si>
  <si>
    <t>2/21/211/23/WGK/1969</t>
  </si>
  <si>
    <t>studnia publiczna ul. Inowrocławska 7</t>
  </si>
  <si>
    <t>MT/76/WGK/2014</t>
  </si>
  <si>
    <t>INOWROCŁAWSKA 7</t>
  </si>
  <si>
    <t>STUDNIA PUBLUCZNA UL. ŻEGLARSKA PRZY BARAKACH ELTRY</t>
  </si>
  <si>
    <t>2/21/211/24/WGK/1983</t>
  </si>
  <si>
    <t>studnia publiczna przy barakach eltry</t>
  </si>
  <si>
    <t>MT/75/WGK/2014</t>
  </si>
  <si>
    <t>ŻEGLARSKA /PRZY BARAKACH ELTRY</t>
  </si>
  <si>
    <t>STUDNIA PUBLICZNA UL. SPADACHRONIARZY 9</t>
  </si>
  <si>
    <t>2/21/211/25/WGK/1983</t>
  </si>
  <si>
    <t>studnia publiczna ul. Spadachroniarzy 9</t>
  </si>
  <si>
    <t>MT/74/WGK/2014</t>
  </si>
  <si>
    <t>SPADOCHRONIARZY 9</t>
  </si>
  <si>
    <t>STUDNIA PUBLICZNA UL. KRUCZKOWSKIEGO RÓG LENARTOWICZA</t>
  </si>
  <si>
    <t>2/21/211/26/WGK/1983</t>
  </si>
  <si>
    <t>studnia publiczna ul. Kruczkowskiego róg Lenartowicza</t>
  </si>
  <si>
    <t>MT/73/WGK/2014</t>
  </si>
  <si>
    <t>KRUCZKOWSKIEGO /RÓG LENARTOWICZA</t>
  </si>
  <si>
    <t>STUDNIA PUBLICZNA UL. CZECHA 1</t>
  </si>
  <si>
    <t>2/21/211/27/WGK/1995</t>
  </si>
  <si>
    <t>studnia publiczna ul. Czecha 1</t>
  </si>
  <si>
    <t>MT/72/WGK/2014</t>
  </si>
  <si>
    <t>CZECHA 1</t>
  </si>
  <si>
    <t>STUDNIA PUBLICZNA UL. KARPACKA 39B</t>
  </si>
  <si>
    <t>2/21/211/28/WGK/1996</t>
  </si>
  <si>
    <t>studnia publiczna ul. Karpacka 39b</t>
  </si>
  <si>
    <t>MT/71/WGK/2014</t>
  </si>
  <si>
    <t>KARPACKA 39B</t>
  </si>
  <si>
    <t>STUDNIA PUBLICZNA UL. 11 LISTOPADA 16</t>
  </si>
  <si>
    <t>2/21/211/29/WGK/1972</t>
  </si>
  <si>
    <t>studnia publiczna 11 Listopada 16</t>
  </si>
  <si>
    <t>MT/70/WGK/2014</t>
  </si>
  <si>
    <t>11 LISTOPADA 15</t>
  </si>
  <si>
    <t>STUDNIA PUBLICZNA UL. BACZYŃSKIEGO PRZY INTERNACIE</t>
  </si>
  <si>
    <t>2/21/211/30/WGK/1986</t>
  </si>
  <si>
    <t>studnia publiczna ul. Baczyńskiego przy internacie</t>
  </si>
  <si>
    <t>MT/68/WGK/2014</t>
  </si>
  <si>
    <t>BACZYŃSKIEGO /PRZY INTERNACIE</t>
  </si>
  <si>
    <t>STUDNIA PUBLICZNA UL. BACZYŃSKIEGO RÓG ARCHITEKTÓW</t>
  </si>
  <si>
    <t>2/21/211/31/WGK/1986</t>
  </si>
  <si>
    <t>studnia publiczna ul. Baczyńskiegi róg Architektów</t>
  </si>
  <si>
    <t>MT/67/WGK/2014</t>
  </si>
  <si>
    <t>BACZYŃSKIEGO /RÓG ARCHITEKTÓW</t>
  </si>
  <si>
    <t>STUDNIA PUBLICZNA UL. BAŁTYCKA 24-C. SKŁODOWSKIEJ</t>
  </si>
  <si>
    <t>2/21/211/32/WGK/1978</t>
  </si>
  <si>
    <t>studnia publiczna ul. Bałtycka 24-C. Skłodowskiej</t>
  </si>
  <si>
    <t>MT/66/WGK/2014</t>
  </si>
  <si>
    <t>BAŁTYCKA 24</t>
  </si>
  <si>
    <t>STUDNIA PUBLICZNA UL. BEŁZY 45</t>
  </si>
  <si>
    <t>2/21/211/33/WGK/1974</t>
  </si>
  <si>
    <t>studnia publiczna ul. bełzy 45</t>
  </si>
  <si>
    <t>MT/65/WGK/2014</t>
  </si>
  <si>
    <t>BEŁZY 45</t>
  </si>
  <si>
    <t>STUDNIA PUBLICZNA UL. BOCIANOWO 26</t>
  </si>
  <si>
    <t>2/21/211/34/WGK/1979</t>
  </si>
  <si>
    <t>studnia publiczna ul. Bocianowo 26</t>
  </si>
  <si>
    <t>MT/64/WGK/2014</t>
  </si>
  <si>
    <t>BOCIANOWO 26</t>
  </si>
  <si>
    <t>STUDNIA PUBLICZNA UL. BOHATERÓW KRAGUJEWCA PRZED APTEKĄ</t>
  </si>
  <si>
    <t>2/21/211/35/WGK/1996</t>
  </si>
  <si>
    <t>studnia publiczna ul. Bohaterów Kragujewca przed apteką</t>
  </si>
  <si>
    <t>MT/63/WGK/2014</t>
  </si>
  <si>
    <t>BOHATERÓW KRAGUJEWCA</t>
  </si>
  <si>
    <t>STUDNIA PUBLICZNA UL. CZARNA DROGA BLIKI NAD KANAŁEM</t>
  </si>
  <si>
    <t>2/21/211/36/WGK/1982</t>
  </si>
  <si>
    <t>STUDNIA PUBLICZNA UL. CZARNA DROGA BLOKI NAD KANAŁEM</t>
  </si>
  <si>
    <t>studnia publiczna bloki nad kanałem</t>
  </si>
  <si>
    <t>MT/62/WGK/2014</t>
  </si>
  <si>
    <t>CZARNA DROGA /BLOKI NAD KANAŁEM</t>
  </si>
  <si>
    <t>STUDNIA PUBLICZNA UL. CZERWONEGO KRZYŻA RÓG HUZARSKIEJ</t>
  </si>
  <si>
    <t>2/21/211/37/WGK/1934</t>
  </si>
  <si>
    <t>studnia publiczna ul. czerwonego Krzyża róg Huzarskiej</t>
  </si>
  <si>
    <t>MT/61/WGK/2014</t>
  </si>
  <si>
    <t>CZERWONEGO KRZYŻA /RÓG HUZARSKIEJ</t>
  </si>
  <si>
    <t>STUDNIA PUBLICZNA UL. DZIĘCIOŁOWA RÓG JARZĄBKOWEJ -PLAC ZABAW</t>
  </si>
  <si>
    <t>2/21/211/38/WGK/1984</t>
  </si>
  <si>
    <t>studnia publiczna ul. Dzięciołowa róg Jarząbkowej -plac zabaw</t>
  </si>
  <si>
    <t>MT/60/WGK/2014</t>
  </si>
  <si>
    <t>DZIĘCIOŁOWA /RÓG JARZĄBKOWEJ</t>
  </si>
  <si>
    <t>STUDNIA PUBLICZNA UL. GARBARY 12</t>
  </si>
  <si>
    <t>2/21/211/39/WGK/1974</t>
  </si>
  <si>
    <t>studnia publiczna ul. Garbary 12</t>
  </si>
  <si>
    <t>MT/59/WGK/2014</t>
  </si>
  <si>
    <t>GARBARY 12</t>
  </si>
  <si>
    <t>STUDNIA PUBLICZNA UL. GDAŃSKA 212</t>
  </si>
  <si>
    <t>2/21/211/40/WGK/1975</t>
  </si>
  <si>
    <t>studnia publiczna ul. Gdańska 212</t>
  </si>
  <si>
    <t>MT/57/WGK/2014</t>
  </si>
  <si>
    <t>GDAŃSKA 212</t>
  </si>
  <si>
    <t>STUDNIA PUBLICZNA UL. GLINKI 147 PRZY HYDROFORNI</t>
  </si>
  <si>
    <t>2/21/211/41/WGK/1945</t>
  </si>
  <si>
    <t>studnia publiczna ul. Glinki 147 przy hydroforni</t>
  </si>
  <si>
    <t>MT/56/WGK/2014</t>
  </si>
  <si>
    <t>GLINKI 147</t>
  </si>
  <si>
    <t>STUDNIA PUBLICZNA UL. GLINKI 147 PRZY ZBIORNIKU P.POŻ</t>
  </si>
  <si>
    <t>2/21/211/42/WGK/1945</t>
  </si>
  <si>
    <t>studnia publiczna ul. glinki 147 przy zbiorniku p.poż</t>
  </si>
  <si>
    <t>MT/55/WGK/2014</t>
  </si>
  <si>
    <t>GLINKI 147 /PRZY ZBIORNIKU P.POŻ.</t>
  </si>
  <si>
    <t>STUDNIA PUBLICZNA UL. GRANICZNA RÓG ŚLĄSKIEJ PLAC TARGOWY</t>
  </si>
  <si>
    <t>2/21/211/43/WGK/1976</t>
  </si>
  <si>
    <t>studnia publiczna róg Śląskie plac targowy</t>
  </si>
  <si>
    <t>MT/54/WGK/2014</t>
  </si>
  <si>
    <t>GRANICZNA /RÓG SLĄSKIE PLAC TARGOWY</t>
  </si>
  <si>
    <t>STUDNIA PUBLICZNA UL. GRUNWALDZKA 42 DOM KULTURY BELMY</t>
  </si>
  <si>
    <t>2/21/211/44/WGK/1971</t>
  </si>
  <si>
    <t>studnia publiczna ul. Grunwaldzka 42 Dom Kultury belmy</t>
  </si>
  <si>
    <t>MT/53/WGK/2014</t>
  </si>
  <si>
    <t>GRUNWALDZKA 42</t>
  </si>
  <si>
    <t>STUDNIA PUBLICZNA UL. GRUNWALDZKA 95</t>
  </si>
  <si>
    <t>2/21/211/45/WGK/1971</t>
  </si>
  <si>
    <t>studnia publiczna ul. Grunwaldzka 95</t>
  </si>
  <si>
    <t>MT/52/WGK/2014</t>
  </si>
  <si>
    <t>GRUNWADZKA 95</t>
  </si>
  <si>
    <t>STUDNIA PUBLICZNA UL. HARCERSKA 10 RÓG WETERANÓW</t>
  </si>
  <si>
    <t>2/21/211/46/WGK/1969</t>
  </si>
  <si>
    <t>studnia publiczna ul. Harcerska 10 róg Weteranów</t>
  </si>
  <si>
    <t>MT/51/WGK/2014</t>
  </si>
  <si>
    <t>HARCERSKA 10</t>
  </si>
  <si>
    <t>STUDNIA PUBLICZNA  UL. HORODELSKA RÓG BIELICKIEJ</t>
  </si>
  <si>
    <t>2/21/211/47/WGK/1947</t>
  </si>
  <si>
    <t>STUDNIA PUBLICZNA UL. HORODELSKA RÓG BIELICKIEJ</t>
  </si>
  <si>
    <t>studnia publiczna ul. Horodelska róg Bielickiej</t>
  </si>
  <si>
    <t>MT/50/WGK/2014</t>
  </si>
  <si>
    <t>HORODELSKA /RÓG BIELICKIEJ</t>
  </si>
  <si>
    <t>STUDNIA PUBLICZNA UL. JACKOWSKIEGO RÓG ŚLĄSKIEJ</t>
  </si>
  <si>
    <t>2/21/211/48/WGK/1967</t>
  </si>
  <si>
    <t>studnia publiczna ul. Jackowskiego róg Śląskiej</t>
  </si>
  <si>
    <t>MT/49/WGK/2014</t>
  </si>
  <si>
    <t>JACKOWSKIEGO /RÓG ŚLĄSKIEJ</t>
  </si>
  <si>
    <t>STUDNIA PUBLICZNA UL. JAGIELLOŃSKA 22</t>
  </si>
  <si>
    <t>2/21/211/49/WGK/1983</t>
  </si>
  <si>
    <t>studnia publiczna ul. Jagiellońska 22</t>
  </si>
  <si>
    <t>MT/48/WGK/2014</t>
  </si>
  <si>
    <t>JAGIELLOŃSKA 22</t>
  </si>
  <si>
    <t>STUDNIA PUBLICZNA UL. KALISKA RÓG CZERKASKIEJ BL. 9,11,13</t>
  </si>
  <si>
    <t>2/21/211/50/WGK/1977</t>
  </si>
  <si>
    <t>studnia publiczna ul. Kaliska róg Czerkaskiej bl. 9,11,13</t>
  </si>
  <si>
    <t>MT/46/WGK/2014</t>
  </si>
  <si>
    <t>KALISKA /RÓG CZERKASKIEJ</t>
  </si>
  <si>
    <t>STUDNIA PUBLICZNA UL. KĄKOLOWA B7 PRZED PRZEDSZKOLEM</t>
  </si>
  <si>
    <t>2/21/211/51/WGK/1985</t>
  </si>
  <si>
    <t>studnia publiczna ul. Kąkolowa przed przedszkolem</t>
  </si>
  <si>
    <t>MT/45/WGK/2014</t>
  </si>
  <si>
    <t>KĄKOLOWA B7 /PRZED PRZEDSZKOLEM</t>
  </si>
  <si>
    <t>STUDNIA PUBLICZNA UL. KOŁOBRZESKA 14</t>
  </si>
  <si>
    <t>2/21/211/52/WGK/1983</t>
  </si>
  <si>
    <t>studnia publiczna ul. Kołobrzeska 14</t>
  </si>
  <si>
    <t>MT/44/WGK/2014</t>
  </si>
  <si>
    <t>KOŁOBRZESKA 14</t>
  </si>
  <si>
    <t>STUDNIA PUBLICZNA UL. KOMBATANTÓW 8</t>
  </si>
  <si>
    <t>2/21/211/53/WGK/1986</t>
  </si>
  <si>
    <t>studnia publiczna ul. kombatantów 8</t>
  </si>
  <si>
    <t>MT/43/WGK/2014</t>
  </si>
  <si>
    <t>KOMBATANTÓW 8</t>
  </si>
  <si>
    <t>STUDNIA PUBLICZNA UL. M. KONOPNICKIEJ PRZY MODUSIE</t>
  </si>
  <si>
    <t>2/21/211/54/WGK/1970</t>
  </si>
  <si>
    <t>studnia publiczna ul. M. Konopnickiej przy Modusie</t>
  </si>
  <si>
    <t>MT/42/WGK/2014</t>
  </si>
  <si>
    <t>M. KONOPNICKIEJ /PRZY MODUSIE</t>
  </si>
  <si>
    <t>STUDNIA PUBLICZNA UL. 8 BYDGOSKIEGO PUŁKU PIECHOTY-KOSZAROWA</t>
  </si>
  <si>
    <t>2/21/211/55/WGK/1972</t>
  </si>
  <si>
    <t>studnia publiczna ul. 8 Pułku Piechoty-Koszarowa</t>
  </si>
  <si>
    <t>MT/41/WGK/2014</t>
  </si>
  <si>
    <t>8 BYDGOSKIEGI PUŁKU PIECHOTY-KOSZAROWA</t>
  </si>
  <si>
    <t>STUDNIA PUBLICZNA UL. KOŚCIERADZKA RÓG PRZEDWIOŚNIE</t>
  </si>
  <si>
    <t>2/21/211/56/WGK/1973</t>
  </si>
  <si>
    <t>studnia publiczna ul. Kościeradzka róg Przedwiośnie</t>
  </si>
  <si>
    <t>MT/40/WGK/2014</t>
  </si>
  <si>
    <t>KOŚCIERADZKA /RÓG PRZEDWIOŚNIE</t>
  </si>
  <si>
    <t>STUDNIA PUBLICZNA UL. LESNA RÓG GDAŃSKIEJ</t>
  </si>
  <si>
    <t>2/21/211/57/WGK/1971</t>
  </si>
  <si>
    <t>studnia publiczna ul. Leśna róg Gdańskiej</t>
  </si>
  <si>
    <t>MT/39/WGK/2014</t>
  </si>
  <si>
    <t>LEŚNA /RÓG GDAŃSKIEJ</t>
  </si>
  <si>
    <t>STUDNIA PUBLICZNA UL. ŁANOWA PRZY PRZYCHODNI</t>
  </si>
  <si>
    <t>2/21/211/58/WGK/1960</t>
  </si>
  <si>
    <t>studnia publiczna ul. Łanowa przy przychodni</t>
  </si>
  <si>
    <t>MT/38/WGK/2014</t>
  </si>
  <si>
    <t>ŁANOWA /PRZY PRZYCHODNI</t>
  </si>
  <si>
    <t>STUDNIA PUBLICZNA UL. MATEJKI RÓG DWORCOWEJ</t>
  </si>
  <si>
    <t>2/21/211/59/WGK/1962</t>
  </si>
  <si>
    <t>studnia publiczna ul. Matejki róg Dworcowej</t>
  </si>
  <si>
    <t>MT/37/WGK/2014</t>
  </si>
  <si>
    <t>MATEJKI RÓG DWORCOWEJ</t>
  </si>
  <si>
    <t>STUDNIA PUBLICZNA UL. MICKIEWICZA RÓG PADEREWSKIEGO PARK</t>
  </si>
  <si>
    <t>2/21/211/60/WGK/1962</t>
  </si>
  <si>
    <t>studnia publiczna ul. Mickiewicza róg Paderewskiego park</t>
  </si>
  <si>
    <t>MT/35/WGK/2014</t>
  </si>
  <si>
    <t>PARK /MICKIEWICZA RÓG PADEREWSKIEGO</t>
  </si>
  <si>
    <t>STUDNIA PUBLICZNA UL. MICKIEWICZA RÓG GDAŃSKIEJ</t>
  </si>
  <si>
    <t>2/21/211/61/WGK/1962</t>
  </si>
  <si>
    <t>studnia publiczna ul. Mickiewicza róg Gdańskiej</t>
  </si>
  <si>
    <t>MT/34/WGK/2014</t>
  </si>
  <si>
    <t>MICKIEWICZA /RÓG GDAŃSKIEJ</t>
  </si>
  <si>
    <t>STUDNIA PUBLICZNA UL. MODRZEWIOWA PRZY PIEKARNI</t>
  </si>
  <si>
    <t>2/21/211/62/WGK/1980</t>
  </si>
  <si>
    <t>studnia publiczna ul. Modrzewiowa przy piekarni</t>
  </si>
  <si>
    <t>MT/33/WGK/2014</t>
  </si>
  <si>
    <t>MODRZEWIOWA /PRZY PIEKARNI</t>
  </si>
  <si>
    <t>STUDNIA PUBLICZNA UL. MORSKA 4</t>
  </si>
  <si>
    <t>2/21/211/63/WGK/1983</t>
  </si>
  <si>
    <t>studnia publiczna ul. Morska 4</t>
  </si>
  <si>
    <t>MT/32/WGK/2014</t>
  </si>
  <si>
    <t>MORSKA 4</t>
  </si>
  <si>
    <t>STUDNIA PUBLICZNA NA WZGÓRZU RÓG UL. LUBELSKIEJ</t>
  </si>
  <si>
    <t>2/21/211/64/WGK/1996</t>
  </si>
  <si>
    <t>studnia publiczna Na Wzgórzu róg ul. Lubelskiej</t>
  </si>
  <si>
    <t>MT/31/WGK/2014</t>
  </si>
  <si>
    <t>NA WZGÓRZU /RÓG LUBELSKIEJ</t>
  </si>
  <si>
    <t>STUDNIA PUBLICZNA UL. NOTECKA RÓG NAKIELSKIEJ</t>
  </si>
  <si>
    <t>2/21/211/65/WGK/1979</t>
  </si>
  <si>
    <t>studnia publiczna róg Nakielskiej</t>
  </si>
  <si>
    <t>MT/30/WGK/2014</t>
  </si>
  <si>
    <t>NOTECKA /RÓG NAKIELSKIEJ</t>
  </si>
  <si>
    <t>STUDNIA PUBLICZNA UL. NOWY RYNEK PRZY PROKURATYRZE</t>
  </si>
  <si>
    <t>2/21/211/66/WGK/1970</t>
  </si>
  <si>
    <t>studnia publiczna ul. Nowy Rynek przy Prokuraturze</t>
  </si>
  <si>
    <t>MT/29/WGK/2014</t>
  </si>
  <si>
    <t>NOWY RYNEK /PRZY PROKURATURZE</t>
  </si>
  <si>
    <t>STUDNIA PUBLICZNA UL. OKSYWSKA PRZY TORZE KARTINGOWYM</t>
  </si>
  <si>
    <t>2/21/211/67/WGK/1978</t>
  </si>
  <si>
    <t>studnia publiczna ul. Oksywska przy torze kartingowym</t>
  </si>
  <si>
    <t>MT/28/WGK/2014</t>
  </si>
  <si>
    <t>OKSYWSKA</t>
  </si>
  <si>
    <t>STUDNIA PUBLICZNA UL. OPŁAWIECKA PRZY ELEKTROWNI</t>
  </si>
  <si>
    <t>2/21/211/68/WGK/1980</t>
  </si>
  <si>
    <t>studnia publiczna ul. Opławiecka przy elektrowni</t>
  </si>
  <si>
    <t>MT/27/WGK/2014</t>
  </si>
  <si>
    <t>OPŁAWIECKA /PRZY ELEKTROWNI</t>
  </si>
  <si>
    <t>STUDNIA PUBLICZNA UL. PESTALOZZIEGO 8D</t>
  </si>
  <si>
    <t>2/21/211/69/WGK/1975</t>
  </si>
  <si>
    <t>studnia publiczna ul. Pestalozziego 8d</t>
  </si>
  <si>
    <t>MT/26/WGK/2014</t>
  </si>
  <si>
    <t>PESTALOZZIEGO 8D</t>
  </si>
  <si>
    <t>STUDNIA PUBLICZNA UL. PODWALE-PLAC TARGOWY</t>
  </si>
  <si>
    <t>2/21/211/70/WGK/1920</t>
  </si>
  <si>
    <t>studnia publiczna ul. Podwale-plac targowy</t>
  </si>
  <si>
    <t>MT/24/WGK/2014</t>
  </si>
  <si>
    <t>PODWALE /PLAC TARGOWY</t>
  </si>
  <si>
    <t>STUDNIA PUBLICZNA UL. POMORSKA RÓG BOCIANOWO</t>
  </si>
  <si>
    <t>2/21/211/71/WGK/1970</t>
  </si>
  <si>
    <t>studnia publiczna ul. Pomorska róg Bocianowo</t>
  </si>
  <si>
    <t>MT/23/WGK/2014</t>
  </si>
  <si>
    <t>POMORSKA /RÓG BOCIANOWO</t>
  </si>
  <si>
    <t>STUDNIA PUBLICZNA UL. POZNANSKA RÓG ŚW. TRÓJCY</t>
  </si>
  <si>
    <t>2/21/211/72/WGK/1971</t>
  </si>
  <si>
    <t>studnia publiczna ul. Poznańska róg Św. Trójcy</t>
  </si>
  <si>
    <t>MT/22/WGK/2014</t>
  </si>
  <si>
    <t>POZNAŃSKA /RÓG ŚW. TRÓJCY</t>
  </si>
  <si>
    <t>STUDNIA PUBLICZNA UL. PSZCZELNA 19 RÓG MIODOWEJ</t>
  </si>
  <si>
    <t>2/21/211/73/WGK/1977</t>
  </si>
  <si>
    <t>studnia publiczna ul. pszczelna 19 róg Miodowej</t>
  </si>
  <si>
    <t>MT/21/WGK/2014</t>
  </si>
  <si>
    <t>PSZCZELNA 19 /RÓG MIODOWEJ</t>
  </si>
  <si>
    <t>STUDNIA PUBLICZNA UL. ROLNA PRZY OGRODACH DZIAŁKOWYCH</t>
  </si>
  <si>
    <t>2/21/211/74/WGK/1972</t>
  </si>
  <si>
    <t>studnia publiczna przy ogrodach działkowych</t>
  </si>
  <si>
    <t>MT/20/WGK/2014</t>
  </si>
  <si>
    <t>ROLNA /PRZY OGRODACH DZIAŁKOWYCH</t>
  </si>
  <si>
    <t>STUDNIA PUBLICZNA UL. RYBAKI - BLOKI</t>
  </si>
  <si>
    <t>2/21/211/75/WGK/1982</t>
  </si>
  <si>
    <t>studnia publiczna ul. Rybaki-bloki</t>
  </si>
  <si>
    <t>MT/19/WGK/2014</t>
  </si>
  <si>
    <t>RYBAKI /BLOKI</t>
  </si>
  <si>
    <t>STUDNIA PUBLICZNA UL. SANDOMIERSKA PRZY PAWILONIE HANDLOWYM</t>
  </si>
  <si>
    <t>2/21/211/76/WGK/1985</t>
  </si>
  <si>
    <t>studnia publiczna ul. Sandomierska przy pawilonie handlowym</t>
  </si>
  <si>
    <t>MT/18/WGK/2014</t>
  </si>
  <si>
    <t>SANDOMIERSKA /PRZY PAWILONIE HANDLOWYM</t>
  </si>
  <si>
    <t>STUDNIA PUBLICZNA UL. SIENKIEWICZA RÓG KWIATOWEJ</t>
  </si>
  <si>
    <t>2/21/211/77/WGK/1974</t>
  </si>
  <si>
    <t>studnia publiczna ul. Sienkiewicza róg Kwiatiwej</t>
  </si>
  <si>
    <t>MT/17/WGK/2014</t>
  </si>
  <si>
    <t>SIENKIEWICZA /RÓG KWIATOWEJ</t>
  </si>
  <si>
    <t>STUDNIA PUBLICZNA UL. C. SKŁODOWSKIEJ PRZY PRZEDSZKOLU NR 33</t>
  </si>
  <si>
    <t>2/21/211/78/WGK/1971</t>
  </si>
  <si>
    <t>studnia publiczna ul. C. Skłodowskiej przy przedszkolu nr 33</t>
  </si>
  <si>
    <t>MT/16/WGK/2014</t>
  </si>
  <si>
    <t>C. SKŁODOWSKIEJ /PRZY PRZEDSZKOLU NR 33</t>
  </si>
  <si>
    <t>STUDNIA PUBLICZNA UL. C. SKŁODOWSKIEJ 37</t>
  </si>
  <si>
    <t>2/21/211/79/WGK/1980</t>
  </si>
  <si>
    <t>studnia publiczna ul. C. Skłodowskiej 37</t>
  </si>
  <si>
    <t>MT/15/WGK/2014</t>
  </si>
  <si>
    <t>C. SKŁODOWSKIEJ 37</t>
  </si>
  <si>
    <t>STUDNIA PUBLICZNA UL. C. SKŁODOWSKIEJ 86-88-92</t>
  </si>
  <si>
    <t>2/21/211/80/WGK/1983</t>
  </si>
  <si>
    <t>studnia publiczna ul. C. skłodowskiej 86-88-92</t>
  </si>
  <si>
    <t>MT/13/WGK/2014</t>
  </si>
  <si>
    <t>C. SKŁODOWSKIEJ 86-88-92</t>
  </si>
  <si>
    <t>STUDNIA PUBLICZNA UL. SŁUPSKICH 30</t>
  </si>
  <si>
    <t>2/21/211/81/WGK/1973</t>
  </si>
  <si>
    <t>studnia publiczna ul. Słupskich 30</t>
  </si>
  <si>
    <t>MT/12/WGK/2014</t>
  </si>
  <si>
    <t>SŁUPSKICH 30</t>
  </si>
  <si>
    <t>STUDNIA PUBLICZNA UL. SPOKOJNA 9/2 ZA PAWILONEM</t>
  </si>
  <si>
    <t>2/21/211/82/WGK/1976</t>
  </si>
  <si>
    <t>studnia publiczna ul. spokojna 9/2 za pawilonem handlowym</t>
  </si>
  <si>
    <t>MT/11/WGK/2014</t>
  </si>
  <si>
    <t>SPOKOJNA 9/2 /ZA PAWILONEM HANDLOWYM</t>
  </si>
  <si>
    <t>STUDNIA PUBLICZNA FORDON TARGOWISKO-PLAC TARGOWY</t>
  </si>
  <si>
    <t>2/21/211/83/WGK/1982</t>
  </si>
  <si>
    <t>studnia publiczna Fordon-targowisko-plac targowy</t>
  </si>
  <si>
    <t>MT/10/WGK/2014</t>
  </si>
  <si>
    <t>FORDON-TARGOWISKO</t>
  </si>
  <si>
    <t>STUDNIA PUBLICZNA UL. TORUŃSKA 49</t>
  </si>
  <si>
    <t>2/21/211/84/WGK/1969</t>
  </si>
  <si>
    <t>studnia publiczna ul. Toruska 49</t>
  </si>
  <si>
    <t>MT/9/WGK/2014</t>
  </si>
  <si>
    <t>2005-07-18</t>
  </si>
  <si>
    <t>TORUŃSKA 49</t>
  </si>
  <si>
    <t>STUDNIA PUBLICZNA UL. WARSZAWSKA RÓG Z. AUGUSTA</t>
  </si>
  <si>
    <t>2/21/211/85/WGK/1971</t>
  </si>
  <si>
    <t>STUDNIA PUBLICZNA UL. ZYGMUNTA AUGUSTA RÓG WARSZAWSKIEJ</t>
  </si>
  <si>
    <t>MT/3/WGK/2014</t>
  </si>
  <si>
    <t>STUDNIA PUBLICZNA UL ZYGMUNTA AUGUSTA RÓG WARSZAWSKIEJ</t>
  </si>
  <si>
    <t>ZYGMUNTA AUGUSTA RÓG WARSZAWSKIEJ</t>
  </si>
  <si>
    <t>STUDNIA PUBLICZNA UL. WOJSKA POLSKIEGO RÓG GRZYMAŁY SIEDLECKIEGO</t>
  </si>
  <si>
    <t>2/21/211/86/WGK/1983</t>
  </si>
  <si>
    <t>studnia publiczna ul. Wojska Polskiego róg grzymały Siedleckiego</t>
  </si>
  <si>
    <t>MT/8/WGK/2014</t>
  </si>
  <si>
    <t>WOJSKA POLSKIEGO /RÓG GRZYMAŁY SIEDLECKIEGO</t>
  </si>
  <si>
    <t>STUDNIA PUBLICZNA UL. ŻMUDZKA RÓG ŻEGLARSKIEJ</t>
  </si>
  <si>
    <t>2/21/211/87/WGK/1983</t>
  </si>
  <si>
    <t>STUDNIA PUBLICZNA UL. ŻMUDZKA RÓG HUCULSKIEJ</t>
  </si>
  <si>
    <t>MT/2/WGK/2014</t>
  </si>
  <si>
    <t>ŻMUDZKA RÓG HUCULSKIEJ</t>
  </si>
  <si>
    <t>STUDNIA PUBLICZNA UL. ŁOKIETKA-JACKOWSKIEGO</t>
  </si>
  <si>
    <t>2/21/211/88/WGK/1973</t>
  </si>
  <si>
    <t>studnia publiczna ul. Łokietka-jackowskiego</t>
  </si>
  <si>
    <t>MT/7/WGK/2014</t>
  </si>
  <si>
    <t>ŁOKIETKA /JACKOWSKIEGO</t>
  </si>
  <si>
    <t>STUDNIA PUBLICZNA UL. CHMURNA PRZY PAWILONIE HANDLOWYM</t>
  </si>
  <si>
    <t>2/21/211/89/WGK/1976</t>
  </si>
  <si>
    <t>studnia publiczna ul. Ćmurna przy pawilonie handlowym</t>
  </si>
  <si>
    <t>MT/6/WGK/2014</t>
  </si>
  <si>
    <t>CHMURNA /PRZY PAWILONIE HANDLOWYM</t>
  </si>
  <si>
    <t>AGREGAT PRĄDOTWÓRCZY HONDA EU 20I</t>
  </si>
  <si>
    <t>R-UMB-85/WGK/2009</t>
  </si>
  <si>
    <t>343</t>
  </si>
  <si>
    <t>2009-07-24</t>
  </si>
  <si>
    <t>AGREGAT PRĄDOTWÓRCZY HONDA EU 20I DO ZASILANIA KAMERY WIZYJNEJ ZAMONTOWANEJ NA ŁODZI PATROLOWO-ROBOCZEJ "PIAST", SŁUŻACY DO IDENTYFIKACJI I MONITOROWANIA ODPADÓW NIEBEZPIECZNYCH I INNYCH ZJAWISK ZANIECZYSZCZAJĄCYCYVH RZEKI BRDY, WISŁY I KANAŁU BYDGOSKIEGO</t>
  </si>
  <si>
    <t>MT/27/WGK/2024</t>
  </si>
  <si>
    <t>2024-03-25</t>
  </si>
  <si>
    <t>4054</t>
  </si>
  <si>
    <t>EAAJ-1841480</t>
  </si>
  <si>
    <t>Agregat prądotwórczy stacjonarny znajduje się w magazynie WZK UMB przy ul. Grudziądzkiej 9-15 bud: D,  nie posiada przyczepy.</t>
  </si>
  <si>
    <t>MŁOT WYBURZENIOWY</t>
  </si>
  <si>
    <t>R-UMB-128/WGK/2010</t>
  </si>
  <si>
    <t>581</t>
  </si>
  <si>
    <t>2010-11-29</t>
  </si>
  <si>
    <t>MŁOT WYBURZENIOWY TE 905-AVR TPS Z KASKIEM I KOMPLETEM DŁUT TE-YP 3</t>
  </si>
  <si>
    <t>MT/2/WGK/2022</t>
  </si>
  <si>
    <t>2022-07-27</t>
  </si>
  <si>
    <t>4919</t>
  </si>
  <si>
    <t>WZK UMB przy ul. Grudziądzkiej 9-15 bud: D</t>
  </si>
  <si>
    <t>AGREGAT PRĄDOTWÓRCZY HONDA EM 65IS JEDNOFAZOWY</t>
  </si>
  <si>
    <t>R-UMB-150/WGK/2010</t>
  </si>
  <si>
    <t>2010-12-31</t>
  </si>
  <si>
    <t>AGREGAT PRĄDOTWÓRCZY HONDA EM 65IS JEDNOFAZOWY NA KOŁACH GUMOWYCH</t>
  </si>
  <si>
    <t>MT/15/WGK/2024</t>
  </si>
  <si>
    <t>AGREGAT PRĄDOTWÓRCZY HONDA EM 65IS JEDNOFAZOWY NA KOŁACH GUMOWYCH CJ. NR FABRYCZNY 1019288 W CJ. 12 968,79</t>
  </si>
  <si>
    <t>GRUDZIĄDZKA BUD/C MAGAZYN OCWZK</t>
  </si>
  <si>
    <t>MAGAZYN</t>
  </si>
  <si>
    <t>1019288</t>
  </si>
  <si>
    <t xml:space="preserve">Agregat prądotwórczy stacjonarny znajduje się w magazynie WZK UMB przy ul. Grudziądzkiej 9-15 bud: D,  nie posiada przyczepy. </t>
  </si>
  <si>
    <t>S</t>
  </si>
  <si>
    <t>NAJAŚNICA 4X500W +MASZT D-3</t>
  </si>
  <si>
    <t>NAJAŚNICA 4X500W+MASZT D-3 W CJ. 976,00</t>
  </si>
  <si>
    <t>Stacjonarna najaśnica znajduje się w magazynie WZK UMB przy ul. Grudziądzkiej 9-15 bud: D,  nie posiada przyczepy.</t>
  </si>
  <si>
    <t>R-UMB-151/WGK/2010</t>
  </si>
  <si>
    <t>MT/16/WGK/2024</t>
  </si>
  <si>
    <t>AGREGAT PRĄDOTWÓRCZY HONDA EM 65IS JEDNOFAZOWY NA KOŁACH GUMOWYCH NR FABRYCZNY 1019289 CJ. 12 968,79,</t>
  </si>
  <si>
    <t>1019289</t>
  </si>
  <si>
    <t>NAJAŚNICA 4X500W+MASZT D-3 2 SZT W CJ. 976,00</t>
  </si>
  <si>
    <t>JEZUICKA 1</t>
  </si>
  <si>
    <t>OGRODZENIE PRZEPOMPOWNI OD STRONY WAŁU PRZECIWPOWODZIOWEGO</t>
  </si>
  <si>
    <t>R-UMB-165/WGK/2011</t>
  </si>
  <si>
    <t>INWESTYCJA W OBCYM ŚRODKU TRWAŁYM DOT. OGRODZENIA PRZEPOMPOWNI OD STRONY WAŁU PRZECIWPOWODZIOWEGO</t>
  </si>
  <si>
    <t>291</t>
  </si>
  <si>
    <t>2011-11-10</t>
  </si>
  <si>
    <t>OGRODZENIE PRZEPOMPOWNI OD STRONY WAŁU PRZECIWPOWODZIOWEGO, WYSOKOŚĆ 1,80, SŁUPKI BETONOWE, POMIĘDZY PRZĘSŁA Z PŁYT BETONOWYCH DO WYSOKOŚCI 1,30 PEŁNE, POWYŻEJ BETONOWE AŻUROWE</t>
  </si>
  <si>
    <t>MT/17/WGK/2024</t>
  </si>
  <si>
    <t xml:space="preserve"> OGRODZENIE PRZEPOMPOWNI OD STRONY WAŁU PRZECIWPOWODZIOWEGO, WYSOKOŚĆ 1,80, SŁUPKI BETONOWE, POMIĘDZY PRZĘSŁA Z PŁYT BETONOWYCH DO WYSOKOŚCI 1,30 PEŁNE, POWYŻEJ BETONOWE AŻUROWE. NAKŁADY W OBCYCH ŚRODKACH TRWAŁYCH-MWIK</t>
  </si>
  <si>
    <t>WZK IWOST</t>
  </si>
  <si>
    <t>STARY FORDON /ŁOSKOŃ</t>
  </si>
  <si>
    <t>Ogrodzenie stojące przepompowni przewałowej zlokalizowane od str. odpowietrznej przeciwpowodziowego wału ochronnego Fordon – Łoskoń w Bydgoszczy (Stary Fordon).</t>
  </si>
  <si>
    <t>KOMORA BLOKUJĄCA KB</t>
  </si>
  <si>
    <t>R-UMB-572/WGK/2018</t>
  </si>
  <si>
    <t>INWESTYCJA W OBCYM ŚRODKU TRWAŁYM DOT. KOMORY BLOKUJĄCEJ KB</t>
  </si>
  <si>
    <t>225</t>
  </si>
  <si>
    <t xml:space="preserve"> KOMORA BLOKUJĄCA KB-USZCZELNIENIA NA ŚCIANACH ZEWNĘTRZNYCH I WEWNĘTRZNYCH, COKOLIK Z CEGŁY KLINKIEROWEJ I OCYNKOWANEJ, POMOSTY Z KRAT OCYNKOWANYCH, BALUSTRADY ZE STALI OCYNKOWANEJ, DRABINA ZE STALI OCYNKOWANEJ</t>
  </si>
  <si>
    <t>MT/18/WGK/2024</t>
  </si>
  <si>
    <t>KOMORA BLOKUJĄCA KB-USZCZELNIENIA NA ŚCIANACH ZEWNĘTRZNYCH I WEWNĘTRZNYCH PRZERW ROBOCZYCH, RYS, SZCZELIN, WYPEŁNIENI UBYTKÓW BETONU, SZPACHLOWANIE POWIERZCHNI, NAŁOŻENIE POWŁOK WODOSZCZELNYCH. NA KORONIE KOMORY COKOLIK Z CEGŁY KLINKIEROWEJ I WODOSZCZELNĄ POWŁOKĘ NIEŚCIERALNĄ. POMOSTY Z KRAT OCYNKOWANYCH I BALUSTRADY ZE STALI OCYNKOWANEJ ZABEZPIECZONE POWŁOKAMI MALARSKIMI. SCHODY WEJŚCIOWE ZASTĄPIONO DRABINĄ ZE STALI OCYNKOWANEJ ZABEZPIECZONĄ POWŁOKAMI MALARSKIMI. NAKŁADY W OBCYCH ŚRODKACH TRWAŁYCH MWIK</t>
  </si>
  <si>
    <t>Komora Blokująca to element przepompowni przewałowej zlokalizowanej przy przeciwpowodziowym wale ochronnym Fordon – Łoskoń w Bydgoszczy (lokalizacja: ok. 500 metrów od oczyszczalni ścieków w Fordonie).</t>
  </si>
  <si>
    <t>PRZEPUST WAŁOWY P-II</t>
  </si>
  <si>
    <t>R-UMB-573/WGK/2018</t>
  </si>
  <si>
    <t>INWESTYCJA W OBCYM ŚRODKU TRWAŁYM DOT. PRZEPUSTU WAŁOWEGO P-II</t>
  </si>
  <si>
    <t xml:space="preserve"> PRZEPUST WAŁOWY P-II-USZCZELNIENIE NA ŚCIANACH WEWNĘTRZNYCH I ZEWNĘTRZNYCH KOMORY, POD KORPUSEM WAŁU W MIEJSCU PRZEJŚCIA PRZEPUSTU PRZESŁONA PRZECIWFILTRACYJNA O DŁ. 20M W POSTACI ŚCIANKI SZCZELNEJ Z GRODZISK STALOWYCH O DŁ. 5M</t>
  </si>
  <si>
    <t>MT/19/WGK/2024</t>
  </si>
  <si>
    <t xml:space="preserve"> PRZEPUST WAŁOWY P-II-USZCZELNIENIE NA ŚCIANACH WEWNĘTRZNYCH I ZEWNĘTRZNYCH KOMORY PRZERW ROBOCZYCH, RYS, SZCZELIN, WYPEŁNIENIE UBYTKÓW BETONU, SZPACHLOWANIE POWIERZCHNI, NAŁOŻENIE POWŁOK WODOSZCZELNYCH. UŻYTO MATERIAŁY FIRMY SIKA. POD KORPUSEM WAŁU W MIEJSCU PRZEJŚCIA PRZEPUSTU PRZESŁONA PRZECIWFILTRACYJNA O DŁ. 20M W POSTACI ŚCIANKI SZCZELNEJ Z GRODZIC STALOWYCH O DŁ. 5M WZMOCNIONYCH W GÓRNEJ KRAWĘDZI ŻELBETOWYM OCZEPEM. NAKŁADY W OBCYCH ŚRODKACH TRWAŁYCH MWIK</t>
  </si>
  <si>
    <t>Przepust wałowy to element przepompowni przewałowej zlokalizowanej przy przeciwpowodziowym wale ochronnym Fordon – Łoskoń w Bydgoszczy (lokalizacja: ok. 500 metrów od oczyszczalni ścieków w Fordonie).</t>
  </si>
  <si>
    <t>KOMORA SPADOWA</t>
  </si>
  <si>
    <t>R-UMB-574/WGK/2018</t>
  </si>
  <si>
    <t>INWESTYCJA W OBCYM ŚRODKU TRWAŁYM DOT. KOMORY SPADOWEJ</t>
  </si>
  <si>
    <t>KOMORA SPADOWA-NA ŚCIANACH WEWNĘTRZNYCH I ZEWNĘTRZNYCH USZCZELNIENIE</t>
  </si>
  <si>
    <t>MT/20/WGK/2024</t>
  </si>
  <si>
    <t>KOMORA SPADOWA-NA ŚCIANACH WEWNĘTRZNYCH I ZEWNĘTRZNYCH USZCZELNIENIE PRZERW ROBOCZYCH, RYS, SZCZELIN, WYPEŁNIENIE UBYTKÓW BETONU, SZPACHLOWANIE POWIERZCHNI, NAŁOŻENIE POWŁOK WODOSZCZELNYCH, MATERIAŁY FIRMY SIKA NAKŁADY W OBCYCH ŚRODKACH TRWAŁYCH-MWIK</t>
  </si>
  <si>
    <t>Komora Spadkowa to element przepompowni przewałowej zlokalizowanej przy przeciwpowodziowym wale ochronnym Fordon – Łoskoń w Bydgoszczy (lokalizacja: ok. 500 metrów od oczyszczalni ścieków w Fordonie).</t>
  </si>
  <si>
    <t>WAŁ PRZECIWPOWODZIOWY ZIEMNY</t>
  </si>
  <si>
    <t>R-UMB-607/WGK/2018</t>
  </si>
  <si>
    <t>224</t>
  </si>
  <si>
    <t>wał przeciwpowodziowy o długości 5697mb od Starego Fordonu do Łoskonia</t>
  </si>
  <si>
    <t>MT/21/WGK/2024</t>
  </si>
  <si>
    <t>wał przeciwpowodziowy o długości 5697 mb od Starego Fordonu do Łoskonia</t>
  </si>
  <si>
    <t>WZK WAŁ</t>
  </si>
  <si>
    <t>Wał ziemny stojący (nasyp ziemny) o dł. 5660 m znajduje się przy rzece Wiśle w obszarze Starego Fordonu w Bydgoszczy  (początek wału przy ul. Rybaki 4 w Bydgoszczy, koniec wału – okolice ul. Wyzwolenia 139 w Bydgoszczy).</t>
  </si>
  <si>
    <t>PRZEBUDOWA WAŁU NA ODCINKU OD 4+030KM DO 4+876KM</t>
  </si>
  <si>
    <t>2011-10-31</t>
  </si>
  <si>
    <t>PRZEBUDOWA WAŁU PRZECIWPOWODZIOWEGO NA ODCINKU OD 4,030KM DO 4,876KM -USZCZELNIENIE ODWODNEJ POWIERZCHNI SKARPY WAŁU BENTONITOWĄ MATĄ HYDROIZOLACYJNĄ BENTOMAT, WYPROFILOWANIU SKARPY WRAZ Z PODNIESINIEM RZĘDNEJ DOLNEJ PÓŁKI WAŁU ORAZ OBSIANIU SKARPY TRAWĄ. PODNIESIENIE RZĘDNEJ DROGI PRZYWAŁOWEJ, UMOCNIENIE JEJ PŁYTAMI BETONOWYMI NA DŁUGOŚCI 373M OD UL. BRZEGOWEJ W KIERUNKU WAŁU</t>
  </si>
  <si>
    <t>dot. wału</t>
  </si>
  <si>
    <t>PRZEBUDOWA WAŁU NA ODCINKU OD 4+030 DO 4+876KM</t>
  </si>
  <si>
    <t>2011-10-04</t>
  </si>
  <si>
    <t>PRZEBUDOWA WAŁU PRZECIWPOWODZIOWEGO NA ODCINKU OD 4,876KM DO 4,936KM-USZCZELNIENIE ODWODNEJ POWIERZCHNI SKARPY WAŁU BENTONITOWĄ MATĄ HYDROIZOLACYJNĄ BENTOMAT, WYPROFILOWANIU SKARPY, OBSIANIE SKARPY TRAWĄ. PODNIESIENIE RZĘDNEJ DROGI PRZYWAŁOWEJ ORAZ UMOCNIENIE JEJ PŁYTAMI BETONOWYMI NA DŁUGOŚCI 300M OD UL. BRZEGOWEJ W KIERUNKU UL. WYZWOLENIA.</t>
  </si>
  <si>
    <t>AGREGAT PRĄDOTWÓRCZY</t>
  </si>
  <si>
    <t>R-UMB-120/WGK/2010</t>
  </si>
  <si>
    <t>322</t>
  </si>
  <si>
    <t>AGREGAT PRĄDOTWÓRCZY 56E-FH7220/S Z SILNIKIEM SPALINOWYM NA PALIWO LEKKIE</t>
  </si>
  <si>
    <t>MT/1/WGK/2022</t>
  </si>
  <si>
    <t>R-UMB-609/WGK/2018</t>
  </si>
  <si>
    <t>UMB BYDGOSZCZANKA</t>
  </si>
  <si>
    <t>56E-FH7220/S</t>
  </si>
  <si>
    <t>POMPOWNIA SPALINOWA V02R-502 NA PRZYCZEPIE CIĘŻAROWEJ</t>
  </si>
  <si>
    <t>R-UMB-611/WGK/2018</t>
  </si>
  <si>
    <t>440</t>
  </si>
  <si>
    <t>2010-12-27</t>
  </si>
  <si>
    <t>POMPOWNIA SPALINOWA VOER-502 NA PRZYCZEPIE SAMOCHODOWEJ, HAMULCEM NAJAZDOWYM I OŚWIETLENIEM DO TRANSPOTOWANIA PO DROGACH PUBLICZNYCH. Z DWOMA WĘŻAMI TŁOCZNYMI W 110 DŁ 20MB KAŻDY</t>
  </si>
  <si>
    <t>MT/172/WGK/2023</t>
  </si>
  <si>
    <t>2023-10-31</t>
  </si>
  <si>
    <t>POMPOWNIA SPALINOWA VOER-502 NA PRZYCZEPIE SAMOCHODOWEJ, HAMULCEM NAJAZDOWYM I OŚWIETLENIEM DO TRANSPOTOWANIA PO DROGACH PUBLICZNYCH. Z DWOMA WĘŻAMI TŁOCZNYMI W 110 DŁ 20MB KAŻDY Z SILNIKIEM SUN 2105E NR SILNIKA SPALINOWEGO 66C 06 6385 TYP 66C P/2, MODEL 210 5E2 I POMPĄ F43QN15E NR 0025845</t>
  </si>
  <si>
    <t>WZKUŻ</t>
  </si>
  <si>
    <t>1905322</t>
  </si>
  <si>
    <r>
      <t>Pompownia spalinowa stojąca przewożona na przyczepie samochodowej Rydwan, znajduje się w użyczeniu dla OSP Fordon</t>
    </r>
    <r>
      <rPr>
        <sz val="8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 xml:space="preserve"> .</t>
    </r>
  </si>
  <si>
    <t>PRZYCZEPA CIĘŻAROWA RYDWAN TYP A 1300</t>
  </si>
  <si>
    <t>PRZYCZEPA CIĘŻAROWA MARKA RYDWAN TYP A 1300 NR ID SYBB 00000A 0000 111</t>
  </si>
  <si>
    <t>ID SYBB 00000A 0000 111</t>
  </si>
  <si>
    <r>
      <t> </t>
    </r>
    <r>
      <rPr>
        <sz val="11"/>
        <rFont val="Calibri"/>
        <family val="2"/>
        <charset val="238"/>
        <scheme val="minor"/>
      </rPr>
      <t>Sprzęt znajduje się w siedzibie OSP Bydgoszcz Fordon, ul Fordońska 422, Bydgoszcz na podstawie umowy użyczenia.Przyczepa kołowa mobilna znajduje się w użyczeniu dla OSP Fordon, znajduje się na niej pompownia spalinowa będąca przedmiotem tego samego użyczenia.</t>
    </r>
  </si>
  <si>
    <t>MOTOPOMPA PŁYWAJĄCA WIRNIKOWA SAMOZASYSAJĄCA HONDA NIAGARA 1</t>
  </si>
  <si>
    <t>R-UMB-618/WGK/2018</t>
  </si>
  <si>
    <t>442</t>
  </si>
  <si>
    <t>2011-11-30</t>
  </si>
  <si>
    <t>MOTOPOMPA PŁYWAJĄCA WIRNIKOWA SAMOZASYSAJĄCA HONDA NIAGARA 1NR FABRYCZNY SILNIKA 1181989, PRZEZNACZONA NA WYPOSAŻENIE MAGAZYNU PRZECIWPOWODZIOWEGO</t>
  </si>
  <si>
    <t>MT/22/WGK/2024</t>
  </si>
  <si>
    <t>MOTOPOMPA PŁYWAJĄCA WIRNIKOWA SAMOZASYSAJĄCA HONDA NIAGARA , TYP SILNIKA GXV 160 O NR FABRYCZNYM 1181989 I MASIE 28 KG, O WYDAJNOŚCI 1.200 L/MIN.PRZEZNACZONA NA WYPOSAŻENIE MIEJSKIEGO MAGAZYNU PRZECIWPOWODZIOWEGO</t>
  </si>
  <si>
    <t>JEZUICKA 1/MAGAZYN</t>
  </si>
  <si>
    <t>9464</t>
  </si>
  <si>
    <t>Motopompa stojąca znajduje się w magazynie WZK UMB przy ul. Grudziądzkiej 9-15 bud: D, nie posiada przyczepy.</t>
  </si>
  <si>
    <t>NAGRZEWNICAPOWIETRZA OLEJOWA Z ODPROWADZENIEM SPALIN BV 290 E</t>
  </si>
  <si>
    <t>R-UMB-619/WGK/2018</t>
  </si>
  <si>
    <t>NAGRZEWNICA POWIETRZA OLEJOWA Z ODPROWADZENIEM SPALIN BV 290 E</t>
  </si>
  <si>
    <t>MT/23/WGK/2024</t>
  </si>
  <si>
    <t>NAGRZEWNICA POWIETRZA OLEJOWA Z ODPROWADZENIEM SPALIN BV 290 E Z DODATKOWYMI AKCESORIAMI: TERMOST POMIESZCZENIOWY TH 5 1 SZT CJ. 209,84, PRZEWODY GIĘTKIE 7,6 M 610 MM 1 SZT CJ. 1,222,10 ZŁ, ZESTAW POŁĄCZENIOWY FI 600 MM SZT CJ. 89,10 ZŁ, PODGRZEWACZ PALIWA SZT CJ. 450,25 KARTA GWARANCYJNA NR 032383</t>
  </si>
  <si>
    <t>PC 830203969</t>
  </si>
  <si>
    <t>Stacjonarna nagrzewnica znajduje się w magazynie WZK UMB przy ul. Grudziądzkiej 9-15 bud: D,  nie posiada przyczepy.</t>
  </si>
  <si>
    <t>NAGRZEWNICA POWIETRZA OLEJOWA Z ODPROWADZENIEM SPALIN BV170E</t>
  </si>
  <si>
    <t>R-UMB-620/WGK/2018</t>
  </si>
  <si>
    <t>MT/24/WGK/2024</t>
  </si>
  <si>
    <t>NAGRZEWNICA POWIETRZA OLEJOWA Z ODPROWADZENIEM SPALIN BV170E Z DODATKOWYMI AKCESORIAMI: TERMOST POMIESZCZENIOWY TH 5 1 SZT CJ. 209,84, PRZEWODY GIĘTKIE 7,6 M 407 MM 1 SZT CJ. 997,08, ZESTAW POŁĄCZENIOWY FI 400 MM SZT CJ. 83,03, PODGRZEWACZ PALIWA SZT CJ. 450,25 KARTA GRARANCYJNA NR 031273</t>
  </si>
  <si>
    <t>PC 830203622</t>
  </si>
  <si>
    <t>OSUSZACZ DESA DH751</t>
  </si>
  <si>
    <t>R-UMB-621/WGK/2018</t>
  </si>
  <si>
    <t>2007-11-30</t>
  </si>
  <si>
    <t>OSUSZACZ ELEKTRYCZNY DESA DH751 DO USUWANIA NADMIARU WILGOCI</t>
  </si>
  <si>
    <t>MT/25/WGK/2024</t>
  </si>
  <si>
    <t>OSUSZACZ ELEKTRYCZNY DESA DH751 DO USUWANIA NADMIARU WILGOCI 1 SZT CJ 3549,99 KARTA GWARANCYJNA 2007/04196 W MAGAZYNIE OCWZK UL. GRUDZIĄDZKA BYDYNEK D NR KART GWARANCYJNEJ SN 0745 12 40 01 98</t>
  </si>
  <si>
    <t>SN 0745 12 40 01 98</t>
  </si>
  <si>
    <t>Stacjonarny osuszacz znajduje się w magazynie WZK UMB przy ul. Grudziądzkiej 9-15 bud: D,  nie posiada przyczepy.</t>
  </si>
  <si>
    <t>R-UMB-622/WGK/2018</t>
  </si>
  <si>
    <t>MT/26/WGK/2024</t>
  </si>
  <si>
    <t>OSUSZACZ ELEKTRYCZNY DESA DH751 DO USUWANIA NADMIARU WILGOCI 1 SZT CJ 3549,99 KARTA GWARANCYJNA 2007/04195 W MAGAZYNIE OCWZK UL. GRUDZIĄDZKA BYDYNEK D SN 0745 12 40 02 15</t>
  </si>
  <si>
    <t>SN 0745 12 40 02 15</t>
  </si>
  <si>
    <t>OBROTOWY NAPEŁNIACZ WORKÓW PRZECIWPOWODZIOWYCH TRRIO 108</t>
  </si>
  <si>
    <t>R-UMB-104/WGK/2010</t>
  </si>
  <si>
    <t>641</t>
  </si>
  <si>
    <t>2010-06-01</t>
  </si>
  <si>
    <t>MT/14/WGK/2024</t>
  </si>
  <si>
    <t>GRUDZIĄDZKA 9-15</t>
  </si>
  <si>
    <t>Obrotowy napełniacz worków na stelażu stojącym stacjonarnym znajduje się w magazynie przeciwpowodziowym WZK UMB przy ul. Grudziądzkiej 9-15, nie posiada przyczepy.</t>
  </si>
  <si>
    <t>R-UMB-103/WGK/2010</t>
  </si>
  <si>
    <t>MT/13/WGK/2024</t>
  </si>
  <si>
    <t>ZESTAW METEOROLOGICZNY</t>
  </si>
  <si>
    <t>R-UMB-630/WGK/2018</t>
  </si>
  <si>
    <t>800</t>
  </si>
  <si>
    <t>2007-12-27</t>
  </si>
  <si>
    <t>ZESTAW METEOROLOGICZNY ASM DO STAŁEGO MONITOROWANIA WARUNKÓW ATMOSFERYCZNYCH NA TERENIE MIASTA PRZEZ DYŻUŻNYCH MCZK</t>
  </si>
  <si>
    <t>MT/39/WGK/2023</t>
  </si>
  <si>
    <t>ZESTAW METEOROLOGICZNY ASM DO STAŁEGO MONITOROWANIA WARUNKÓW ATMOSFERYCZNYCH NA TERENIE MIASTA PRZEZ DYŻUŻNYCH MCZK NR FABRYCZNY 2007,12 -GRUDZIĄDZKA 9-15 BUDYNEK C</t>
  </si>
  <si>
    <t>117</t>
  </si>
  <si>
    <t>GRUDZIĄDZKA 9-15 /BUD.B</t>
  </si>
  <si>
    <t>2007/12</t>
  </si>
  <si>
    <t>Znajduje się w  budynku UMB przy ul. Grudziądzkiej 9-15 bud C</t>
  </si>
  <si>
    <t>R-UMB-734/WGK/2021</t>
  </si>
  <si>
    <t>PASIEKA MIEJSKA</t>
  </si>
  <si>
    <t>290</t>
  </si>
  <si>
    <t>2021-12-31</t>
  </si>
  <si>
    <t>PASIEKA MIEJSKA W PARKU NAD STARYM KANAŁEM BYDGOSKIM</t>
  </si>
  <si>
    <t>OT/8/WGK/2021</t>
  </si>
  <si>
    <t>MONITORING ZABEPZIECZENIE TECHNICZNE PASIEKI SKŁADA SIĘ Z  KAMERY -FOTOPUŁAKA GPS 4,0CG MMS, KARTY PAMIĘCI 16 GB, AKUMULATORA  AA/R6 - 12 SZT., CZUJNIKA Z GPS DO ULA, KARTY TELEFONICZNEJ SIM</t>
  </si>
  <si>
    <t>PARK NAD STARYM KANAŁEM</t>
  </si>
  <si>
    <t>PASIEKA MIEJSKA ZNAJDUJE SIĘ W PARKU NAD STARYM KANAŁEM BYDGOSKIM</t>
  </si>
  <si>
    <t>CUTLANZA CL 240P</t>
  </si>
  <si>
    <t>R-UMB-743/WGK/2022</t>
  </si>
  <si>
    <t>URZĄDZENIE GAŚNICZO-TNĄCE</t>
  </si>
  <si>
    <t>663</t>
  </si>
  <si>
    <t>URZĄDZE GAŚNICZO-TNĄCE</t>
  </si>
  <si>
    <t>MT/28/WGK/2024</t>
  </si>
  <si>
    <t>URZĄDZENIE GAŚNICZO-TNĄCE ZESTAW MODUŁOWY,  WYPOSAŻENIE: - POMPA WODY WYTWARZAJĄCA CIŚNIENIE MIN. 180 BAR, - SILNIK SPALINOWY, CZTEROSUWOWY, BENZYNOWY,  - LANCA GAŚNICZO -TNĄCA - WĄŻ JEDNOKANAŁOWY Z MOŻLIWOŚCIĄ PRZEDŁUŻENIA LINII ZA POMOCA SZYBKO-ZŁĄCZA CIŚNIENIOWEGO, - ZWIJADŁO DO WĘŻA Z SILNIKIEM ELEKTRYCZNYM.</t>
  </si>
  <si>
    <t>5576</t>
  </si>
  <si>
    <t>Sprzęt znajduje się w siedzibie OSP Bydgoszcz Fordon, ul Fordońska 422, Bydgoszcz na podstawie umowy użyczenia. 
Urządzenie tnąco-gaszące znajduje się na wyposażeniu samochodu i przewożone jest w specjalnych mocowaniach w tzw. skrytkach sprzętowych</t>
  </si>
  <si>
    <t>na budynku przy ulicy grudziądzkiej</t>
  </si>
  <si>
    <t>Nakłady inwestycyjne planowane na 2024 rok, które nie zostały doliczone
do powyższej tabeli: 545.100 zł</t>
  </si>
  <si>
    <t>Cmentarze komunalne - objęcie pełnym ubezpieczeniem od wszystkich zdarzeń losowych oraz aktów wandalizmu</t>
  </si>
  <si>
    <t>TABLET - APPLE IPAD AIR 10.5" 2019 LTE WIFI 64GB GOLD</t>
  </si>
  <si>
    <t>TABLET - APPLE IPAD PRO 12.9  6-GEN 256GB WIFI + 5G</t>
  </si>
  <si>
    <t>A2437</t>
  </si>
  <si>
    <t>TABLET - IPAD AIR 6 GEN 11 M2  WIFI + 5G 128GB</t>
  </si>
  <si>
    <t>PURPLE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</si>
</sst>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0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color theme="1"/>
      <name val="Czcionka tekstu podstawowego"/>
      <charset val="238"/>
    </font>
    <font>
      <b/>
      <sz val="10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8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7"/>
      <color theme="1"/>
      <name val="Arial Narrow"/>
      <family val="2"/>
      <charset val="238"/>
    </font>
    <font>
      <b/>
      <vertAlign val="superscript"/>
      <sz val="7"/>
      <color theme="1"/>
      <name val="Arial Narrow"/>
      <family val="2"/>
      <charset val="238"/>
    </font>
    <font>
      <b/>
      <sz val="6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b/>
      <sz val="9"/>
      <color rgb="FF006600"/>
      <name val="Arial"/>
      <family val="2"/>
      <charset val="238"/>
    </font>
    <font>
      <sz val="9"/>
      <color rgb="FF006600"/>
      <name val="Arial Narrow"/>
      <family val="2"/>
      <charset val="238"/>
    </font>
    <font>
      <b/>
      <sz val="10"/>
      <color theme="1"/>
      <name val="Czcionka tekstu podstawowego"/>
      <charset val="238"/>
    </font>
    <font>
      <b/>
      <sz val="10"/>
      <name val="Czcionka tekstu podstawowego"/>
      <charset val="238"/>
    </font>
    <font>
      <sz val="7"/>
      <color rgb="FF006600"/>
      <name val="Arial Narrow"/>
      <family val="2"/>
      <charset val="238"/>
    </font>
    <font>
      <b/>
      <sz val="1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9"/>
      <color rgb="FF7ABB07"/>
      <name val="Arial Narrow"/>
      <family val="2"/>
      <charset val="238"/>
    </font>
    <font>
      <b/>
      <strike/>
      <sz val="9"/>
      <color rgb="FF006600"/>
      <name val="Cambria"/>
      <family val="1"/>
      <charset val="238"/>
    </font>
    <font>
      <strike/>
      <sz val="9"/>
      <color rgb="FF006600"/>
      <name val="Cambria"/>
      <family val="1"/>
      <charset val="238"/>
    </font>
    <font>
      <b/>
      <strike/>
      <sz val="10"/>
      <name val="Cambria"/>
      <family val="1"/>
      <charset val="238"/>
    </font>
    <font>
      <b/>
      <strike/>
      <sz val="10"/>
      <color theme="1"/>
      <name val="Cambria"/>
      <family val="1"/>
      <charset val="238"/>
    </font>
    <font>
      <strike/>
      <sz val="11"/>
      <color theme="1"/>
      <name val="Cambria"/>
      <family val="1"/>
      <charset val="238"/>
    </font>
    <font>
      <sz val="8"/>
      <color rgb="FF006600"/>
      <name val="Arial Narrow"/>
      <family val="2"/>
      <charset val="238"/>
    </font>
    <font>
      <b/>
      <sz val="9"/>
      <color rgb="FF006600"/>
      <name val="Arial Narrow"/>
      <family val="2"/>
      <charset val="238"/>
    </font>
    <font>
      <b/>
      <sz val="10"/>
      <color rgb="FFFF0000"/>
      <name val="Czcionka tekstu podstawowego"/>
      <family val="2"/>
      <charset val="238"/>
    </font>
    <font>
      <b/>
      <sz val="10"/>
      <color rgb="FFFF0000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b/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6" tint="-0.249977111117893"/>
      <name val="Arial Narrow"/>
      <family val="2"/>
      <charset val="238"/>
    </font>
    <font>
      <sz val="1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7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0" fillId="0" borderId="0" xfId="0" applyNumberFormat="1"/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4" fontId="2" fillId="0" borderId="0" xfId="0" applyNumberFormat="1" applyFont="1"/>
    <xf numFmtId="4" fontId="2" fillId="0" borderId="0" xfId="0" applyNumberFormat="1" applyFont="1" applyAlignment="1">
      <alignment vertical="top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justify"/>
    </xf>
    <xf numFmtId="4" fontId="8" fillId="0" borderId="2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right" vertical="center"/>
    </xf>
    <xf numFmtId="4" fontId="8" fillId="0" borderId="2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right" vertical="center"/>
    </xf>
    <xf numFmtId="0" fontId="10" fillId="0" borderId="0" xfId="0" applyFont="1" applyAlignment="1">
      <alignment vertical="top" readingOrder="1"/>
    </xf>
    <xf numFmtId="0" fontId="9" fillId="0" borderId="0" xfId="0" applyFont="1" applyAlignment="1">
      <alignment vertical="justify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justify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/>
    <xf numFmtId="0" fontId="9" fillId="0" borderId="2" xfId="0" applyFont="1" applyBorder="1"/>
    <xf numFmtId="0" fontId="9" fillId="0" borderId="1" xfId="0" applyFont="1" applyBorder="1"/>
    <xf numFmtId="0" fontId="8" fillId="0" borderId="9" xfId="0" applyFont="1" applyBorder="1" applyAlignment="1">
      <alignment horizontal="center" vertical="center"/>
    </xf>
    <xf numFmtId="0" fontId="8" fillId="0" borderId="9" xfId="0" applyFont="1" applyBorder="1"/>
    <xf numFmtId="0" fontId="9" fillId="0" borderId="4" xfId="0" applyFont="1" applyBorder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" fontId="8" fillId="0" borderId="0" xfId="0" applyNumberFormat="1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0" fontId="9" fillId="0" borderId="6" xfId="0" applyFont="1" applyBorder="1"/>
    <xf numFmtId="0" fontId="8" fillId="0" borderId="0" xfId="0" applyFont="1" applyAlignment="1">
      <alignment horizontal="center" vertical="center"/>
    </xf>
    <xf numFmtId="0" fontId="8" fillId="0" borderId="10" xfId="0" applyFont="1" applyBorder="1"/>
    <xf numFmtId="0" fontId="9" fillId="0" borderId="0" xfId="0" applyFont="1"/>
    <xf numFmtId="4" fontId="9" fillId="0" borderId="6" xfId="0" applyNumberFormat="1" applyFont="1" applyBorder="1"/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0" fontId="12" fillId="2" borderId="0" xfId="0" applyFont="1" applyFill="1"/>
    <xf numFmtId="0" fontId="9" fillId="2" borderId="0" xfId="0" applyFont="1" applyFill="1" applyAlignment="1">
      <alignment horizontal="right" vertical="center"/>
    </xf>
    <xf numFmtId="4" fontId="8" fillId="0" borderId="0" xfId="0" applyNumberFormat="1" applyFont="1"/>
    <xf numFmtId="0" fontId="11" fillId="0" borderId="1" xfId="0" applyFont="1" applyBorder="1" applyAlignment="1">
      <alignment horizontal="center" vertical="center"/>
    </xf>
    <xf numFmtId="4" fontId="9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right" vertical="center"/>
    </xf>
    <xf numFmtId="0" fontId="0" fillId="2" borderId="0" xfId="0" applyFill="1"/>
    <xf numFmtId="0" fontId="8" fillId="2" borderId="0" xfId="0" applyFont="1" applyFill="1"/>
    <xf numFmtId="0" fontId="7" fillId="2" borderId="0" xfId="0" applyFont="1" applyFill="1"/>
    <xf numFmtId="0" fontId="8" fillId="2" borderId="2" xfId="0" applyFont="1" applyFill="1" applyBorder="1"/>
    <xf numFmtId="0" fontId="0" fillId="0" borderId="8" xfId="0" applyBorder="1"/>
    <xf numFmtId="0" fontId="0" fillId="0" borderId="1" xfId="0" applyBorder="1"/>
    <xf numFmtId="0" fontId="8" fillId="2" borderId="6" xfId="0" applyFont="1" applyFill="1" applyBorder="1"/>
    <xf numFmtId="0" fontId="0" fillId="0" borderId="13" xfId="0" applyBorder="1"/>
    <xf numFmtId="4" fontId="11" fillId="0" borderId="2" xfId="0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horizontal="right" vertical="center"/>
    </xf>
    <xf numFmtId="0" fontId="13" fillId="0" borderId="1" xfId="0" applyFont="1" applyBorder="1"/>
    <xf numFmtId="0" fontId="14" fillId="0" borderId="1" xfId="0" applyFont="1" applyBorder="1" applyAlignment="1">
      <alignment vertical="center"/>
    </xf>
    <xf numFmtId="3" fontId="15" fillId="0" borderId="1" xfId="0" applyNumberFormat="1" applyFont="1" applyBorder="1"/>
    <xf numFmtId="4" fontId="0" fillId="0" borderId="1" xfId="0" applyNumberFormat="1" applyBorder="1"/>
    <xf numFmtId="0" fontId="16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29" fillId="0" borderId="1" xfId="0" applyNumberFormat="1" applyFont="1" applyBorder="1"/>
    <xf numFmtId="4" fontId="25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3" fontId="33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Border="1"/>
    <xf numFmtId="0" fontId="35" fillId="0" borderId="0" xfId="0" applyFont="1"/>
    <xf numFmtId="0" fontId="36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16" fontId="2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4" fontId="40" fillId="0" borderId="1" xfId="0" applyNumberFormat="1" applyFont="1" applyBorder="1" applyAlignment="1">
      <alignment horizontal="right"/>
    </xf>
    <xf numFmtId="4" fontId="40" fillId="0" borderId="1" xfId="0" applyNumberFormat="1" applyFont="1" applyBorder="1" applyAlignment="1">
      <alignment horizontal="right" vertical="center"/>
    </xf>
    <xf numFmtId="3" fontId="28" fillId="0" borderId="1" xfId="0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0" fontId="41" fillId="0" borderId="1" xfId="0" applyFont="1" applyBorder="1"/>
    <xf numFmtId="3" fontId="41" fillId="0" borderId="1" xfId="0" applyNumberFormat="1" applyFont="1" applyBorder="1" applyAlignment="1">
      <alignment horizontal="center" vertical="center"/>
    </xf>
    <xf numFmtId="4" fontId="42" fillId="0" borderId="1" xfId="0" applyNumberFormat="1" applyFont="1" applyBorder="1" applyAlignment="1">
      <alignment horizontal="right" vertical="center"/>
    </xf>
    <xf numFmtId="164" fontId="43" fillId="0" borderId="0" xfId="0" applyNumberFormat="1" applyFont="1" applyAlignment="1">
      <alignment horizontal="right" vertical="center" wrapText="1"/>
    </xf>
    <xf numFmtId="0" fontId="44" fillId="0" borderId="0" xfId="0" applyFont="1"/>
    <xf numFmtId="0" fontId="45" fillId="0" borderId="0" xfId="0" applyFont="1"/>
    <xf numFmtId="0" fontId="14" fillId="0" borderId="0" xfId="0" applyFont="1" applyAlignment="1">
      <alignment vertical="center"/>
    </xf>
    <xf numFmtId="3" fontId="15" fillId="0" borderId="0" xfId="0" applyNumberFormat="1" applyFont="1"/>
    <xf numFmtId="4" fontId="41" fillId="0" borderId="0" xfId="0" applyNumberFormat="1" applyFont="1"/>
    <xf numFmtId="0" fontId="13" fillId="0" borderId="0" xfId="0" applyFont="1"/>
    <xf numFmtId="4" fontId="42" fillId="0" borderId="0" xfId="0" applyNumberFormat="1" applyFont="1"/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4" fontId="48" fillId="0" borderId="0" xfId="0" applyNumberFormat="1" applyFont="1" applyAlignment="1">
      <alignment horizontal="center" vertical="center"/>
    </xf>
    <xf numFmtId="4" fontId="47" fillId="0" borderId="0" xfId="0" applyNumberFormat="1" applyFont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3" fillId="0" borderId="0" xfId="0" applyFont="1"/>
    <xf numFmtId="4" fontId="43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/>
    <xf numFmtId="0" fontId="50" fillId="0" borderId="0" xfId="0" applyFont="1"/>
    <xf numFmtId="4" fontId="48" fillId="0" borderId="0" xfId="0" applyNumberFormat="1" applyFont="1"/>
    <xf numFmtId="0" fontId="48" fillId="0" borderId="0" xfId="0" applyFont="1"/>
    <xf numFmtId="0" fontId="51" fillId="0" borderId="1" xfId="0" applyFont="1" applyBorder="1" applyAlignment="1">
      <alignment horizontal="center" vertical="center" textRotation="90" wrapText="1"/>
    </xf>
    <xf numFmtId="0" fontId="52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4" fontId="48" fillId="0" borderId="1" xfId="0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49" fillId="0" borderId="1" xfId="0" applyFont="1" applyBorder="1"/>
    <xf numFmtId="4" fontId="53" fillId="0" borderId="1" xfId="0" applyNumberFormat="1" applyFont="1" applyBorder="1" applyAlignment="1">
      <alignment horizontal="center" vertical="center"/>
    </xf>
    <xf numFmtId="0" fontId="50" fillId="0" borderId="4" xfId="0" applyFont="1" applyBorder="1"/>
    <xf numFmtId="4" fontId="0" fillId="0" borderId="4" xfId="0" applyNumberFormat="1" applyBorder="1"/>
    <xf numFmtId="0" fontId="15" fillId="0" borderId="0" xfId="0" applyFont="1"/>
    <xf numFmtId="0" fontId="43" fillId="0" borderId="0" xfId="0" applyFont="1" applyAlignment="1">
      <alignment horizontal="center"/>
    </xf>
    <xf numFmtId="0" fontId="0" fillId="3" borderId="0" xfId="0" applyFill="1" applyAlignment="1">
      <alignment vertical="top"/>
    </xf>
    <xf numFmtId="0" fontId="0" fillId="4" borderId="15" xfId="0" applyFill="1" applyBorder="1" applyAlignment="1">
      <alignment vertical="top"/>
    </xf>
    <xf numFmtId="0" fontId="0" fillId="3" borderId="15" xfId="0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11" fillId="0" borderId="15" xfId="0" applyFont="1" applyBorder="1" applyAlignment="1">
      <alignment vertical="top"/>
    </xf>
    <xf numFmtId="0" fontId="0" fillId="0" borderId="15" xfId="0" applyBorder="1" applyAlignment="1">
      <alignment vertical="top" wrapText="1"/>
    </xf>
    <xf numFmtId="4" fontId="0" fillId="0" borderId="15" xfId="0" applyNumberFormat="1" applyBorder="1" applyAlignment="1">
      <alignment vertical="top"/>
    </xf>
    <xf numFmtId="14" fontId="0" fillId="0" borderId="15" xfId="0" applyNumberFormat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0" fontId="0" fillId="0" borderId="16" xfId="0" applyBorder="1" applyAlignment="1">
      <alignment vertical="top" wrapText="1"/>
    </xf>
    <xf numFmtId="0" fontId="54" fillId="0" borderId="15" xfId="0" applyFont="1" applyBorder="1" applyAlignment="1">
      <alignment horizontal="center" vertical="center" wrapText="1"/>
    </xf>
    <xf numFmtId="0" fontId="0" fillId="0" borderId="17" xfId="0" applyBorder="1" applyAlignment="1">
      <alignment vertical="top" wrapText="1"/>
    </xf>
    <xf numFmtId="0" fontId="54" fillId="0" borderId="15" xfId="0" applyFont="1" applyBorder="1" applyAlignment="1">
      <alignment vertical="top" wrapText="1"/>
    </xf>
    <xf numFmtId="0" fontId="0" fillId="3" borderId="15" xfId="0" applyFill="1" applyBorder="1" applyAlignment="1">
      <alignment vertical="top" wrapText="1"/>
    </xf>
    <xf numFmtId="14" fontId="0" fillId="3" borderId="15" xfId="0" applyNumberFormat="1" applyFill="1" applyBorder="1" applyAlignment="1">
      <alignment vertical="top"/>
    </xf>
    <xf numFmtId="0" fontId="0" fillId="3" borderId="16" xfId="0" applyFill="1" applyBorder="1" applyAlignment="1">
      <alignment vertical="top" wrapText="1"/>
    </xf>
    <xf numFmtId="0" fontId="55" fillId="3" borderId="15" xfId="0" applyFont="1" applyFill="1" applyBorder="1" applyAlignment="1">
      <alignment vertical="center" wrapText="1"/>
    </xf>
    <xf numFmtId="4" fontId="56" fillId="3" borderId="0" xfId="0" applyNumberFormat="1" applyFont="1" applyFill="1" applyAlignment="1">
      <alignment vertical="top"/>
    </xf>
    <xf numFmtId="0" fontId="0" fillId="4" borderId="1" xfId="0" applyFill="1" applyBorder="1" applyAlignment="1">
      <alignment vertical="top"/>
    </xf>
    <xf numFmtId="0" fontId="0" fillId="3" borderId="1" xfId="0" applyFill="1" applyBorder="1" applyAlignment="1">
      <alignment vertical="top"/>
    </xf>
    <xf numFmtId="4" fontId="0" fillId="3" borderId="1" xfId="0" applyNumberFormat="1" applyFill="1" applyBorder="1" applyAlignment="1">
      <alignment vertical="top"/>
    </xf>
    <xf numFmtId="0" fontId="1" fillId="0" borderId="0" xfId="0" applyFont="1" applyAlignment="1">
      <alignment horizontal="center" vertical="center" wrapText="1"/>
    </xf>
    <xf numFmtId="4" fontId="0" fillId="3" borderId="0" xfId="0" applyNumberFormat="1" applyFill="1"/>
    <xf numFmtId="0" fontId="0" fillId="3" borderId="0" xfId="0" applyFill="1"/>
    <xf numFmtId="0" fontId="57" fillId="4" borderId="1" xfId="0" applyFont="1" applyFill="1" applyBorder="1" applyAlignment="1">
      <alignment vertical="top"/>
    </xf>
    <xf numFmtId="0" fontId="57" fillId="0" borderId="1" xfId="0" applyFont="1" applyBorder="1"/>
    <xf numFmtId="0" fontId="57" fillId="0" borderId="1" xfId="0" applyFont="1" applyBorder="1" applyAlignment="1">
      <alignment vertical="top" wrapText="1"/>
    </xf>
    <xf numFmtId="0" fontId="57" fillId="0" borderId="1" xfId="0" applyFont="1" applyBorder="1" applyAlignment="1">
      <alignment horizontal="justify" vertical="center"/>
    </xf>
    <xf numFmtId="0" fontId="59" fillId="0" borderId="1" xfId="0" applyFont="1" applyBorder="1" applyAlignment="1">
      <alignment vertical="center" wrapText="1"/>
    </xf>
    <xf numFmtId="0" fontId="57" fillId="0" borderId="1" xfId="0" applyFont="1" applyBorder="1" applyAlignment="1">
      <alignment horizontal="justify" vertical="center" wrapText="1"/>
    </xf>
    <xf numFmtId="0" fontId="0" fillId="0" borderId="9" xfId="0" applyBorder="1" applyAlignment="1">
      <alignment vertical="top" wrapText="1"/>
    </xf>
    <xf numFmtId="14" fontId="0" fillId="0" borderId="9" xfId="0" applyNumberFormat="1" applyBorder="1" applyAlignment="1">
      <alignment vertical="top"/>
    </xf>
    <xf numFmtId="4" fontId="0" fillId="0" borderId="9" xfId="0" applyNumberFormat="1" applyBorder="1" applyAlignment="1">
      <alignment vertical="top"/>
    </xf>
    <xf numFmtId="0" fontId="0" fillId="0" borderId="0" xfId="0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vertical="top" wrapText="1"/>
    </xf>
    <xf numFmtId="1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0" fontId="0" fillId="0" borderId="4" xfId="0" applyBorder="1" applyAlignment="1">
      <alignment vertical="top"/>
    </xf>
    <xf numFmtId="4" fontId="2" fillId="0" borderId="4" xfId="0" applyNumberFormat="1" applyFont="1" applyBorder="1" applyAlignment="1">
      <alignment vertical="top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left" vertical="justify"/>
    </xf>
    <xf numFmtId="0" fontId="8" fillId="0" borderId="7" xfId="0" applyFont="1" applyBorder="1" applyAlignment="1">
      <alignment horizontal="left" vertical="justify"/>
    </xf>
    <xf numFmtId="0" fontId="8" fillId="0" borderId="8" xfId="0" applyFont="1" applyBorder="1" applyAlignment="1">
      <alignment horizontal="left" vertical="justify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miasto%202024/za&#322;&#261;cznik%20nr%2015.%20WGK-OBIEKTY%20REKREACYJNO-SPORTOWO%20-%20WYPOCZYNKOW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lice"/>
      <sheetName val="wyk aktual"/>
      <sheetName val="według nr"/>
      <sheetName val="objazd"/>
      <sheetName val="Obiekty R-S-W"/>
      <sheetName val="Cmentarze"/>
    </sheetNames>
    <sheetDataSet>
      <sheetData sheetId="0"/>
      <sheetData sheetId="1">
        <row r="3">
          <cell r="E3">
            <v>1</v>
          </cell>
          <cell r="G3">
            <v>1</v>
          </cell>
          <cell r="I3"/>
        </row>
        <row r="4">
          <cell r="E4">
            <v>1</v>
          </cell>
          <cell r="F4">
            <v>1</v>
          </cell>
          <cell r="G4"/>
          <cell r="H4"/>
          <cell r="I4"/>
          <cell r="J4"/>
        </row>
        <row r="5">
          <cell r="E5"/>
          <cell r="F5"/>
          <cell r="G5">
            <v>1</v>
          </cell>
          <cell r="H5"/>
          <cell r="I5"/>
          <cell r="J5"/>
          <cell r="K5"/>
        </row>
        <row r="7">
          <cell r="E7">
            <v>2</v>
          </cell>
          <cell r="F7">
            <v>1</v>
          </cell>
          <cell r="G7"/>
          <cell r="H7"/>
          <cell r="I7"/>
          <cell r="J7"/>
          <cell r="K7"/>
        </row>
        <row r="8">
          <cell r="G8"/>
          <cell r="H8"/>
          <cell r="I8"/>
          <cell r="J8"/>
          <cell r="K8">
            <v>1</v>
          </cell>
        </row>
        <row r="9">
          <cell r="E9">
            <v>1</v>
          </cell>
          <cell r="F9"/>
          <cell r="G9">
            <v>1</v>
          </cell>
          <cell r="H9"/>
          <cell r="I9">
            <v>1</v>
          </cell>
          <cell r="J9"/>
        </row>
        <row r="10">
          <cell r="E10"/>
          <cell r="F10"/>
          <cell r="G10"/>
          <cell r="I10"/>
          <cell r="J10"/>
        </row>
        <row r="11">
          <cell r="E11">
            <v>1</v>
          </cell>
          <cell r="F11">
            <v>1</v>
          </cell>
          <cell r="G11"/>
          <cell r="H11">
            <v>1</v>
          </cell>
          <cell r="I11"/>
          <cell r="J11"/>
          <cell r="K11"/>
        </row>
        <row r="12">
          <cell r="E12">
            <v>1</v>
          </cell>
          <cell r="F12">
            <v>1</v>
          </cell>
          <cell r="G12"/>
          <cell r="H12">
            <v>1</v>
          </cell>
          <cell r="I12"/>
          <cell r="J12"/>
        </row>
        <row r="13">
          <cell r="E13">
            <v>1</v>
          </cell>
          <cell r="F13">
            <v>1</v>
          </cell>
          <cell r="G13"/>
          <cell r="H13">
            <v>1</v>
          </cell>
          <cell r="I13"/>
          <cell r="K13">
            <v>1</v>
          </cell>
        </row>
        <row r="14">
          <cell r="E14">
            <v>1</v>
          </cell>
          <cell r="F14">
            <v>1</v>
          </cell>
          <cell r="G14"/>
          <cell r="H14">
            <v>1</v>
          </cell>
          <cell r="I14"/>
          <cell r="K14"/>
        </row>
        <row r="15">
          <cell r="E15">
            <v>1</v>
          </cell>
          <cell r="F15"/>
          <cell r="G15"/>
          <cell r="H15"/>
          <cell r="I15"/>
          <cell r="J15"/>
          <cell r="K15"/>
        </row>
        <row r="16">
          <cell r="F16"/>
          <cell r="G16">
            <v>1</v>
          </cell>
          <cell r="I16"/>
          <cell r="J16"/>
          <cell r="K16"/>
        </row>
        <row r="17">
          <cell r="F17"/>
          <cell r="G17"/>
          <cell r="H17">
            <v>1</v>
          </cell>
          <cell r="I17"/>
          <cell r="J17"/>
          <cell r="K17"/>
        </row>
        <row r="18">
          <cell r="E18">
            <v>1</v>
          </cell>
          <cell r="F18">
            <v>1</v>
          </cell>
          <cell r="G18">
            <v>1</v>
          </cell>
          <cell r="H18"/>
          <cell r="I18">
            <v>1</v>
          </cell>
          <cell r="J18">
            <v>1</v>
          </cell>
          <cell r="K18"/>
        </row>
        <row r="19">
          <cell r="E19">
            <v>1</v>
          </cell>
          <cell r="F19"/>
          <cell r="G19"/>
          <cell r="H19"/>
          <cell r="I19"/>
          <cell r="J19"/>
          <cell r="K19"/>
        </row>
        <row r="20">
          <cell r="E20"/>
          <cell r="F20">
            <v>1</v>
          </cell>
          <cell r="G20"/>
          <cell r="H20"/>
          <cell r="I20"/>
          <cell r="J20"/>
          <cell r="K20"/>
        </row>
        <row r="21">
          <cell r="E21">
            <v>1</v>
          </cell>
          <cell r="F21">
            <v>1</v>
          </cell>
          <cell r="G21"/>
          <cell r="H21"/>
          <cell r="I21"/>
          <cell r="J21"/>
          <cell r="K21"/>
        </row>
        <row r="22">
          <cell r="E22">
            <v>1</v>
          </cell>
          <cell r="F22">
            <v>1</v>
          </cell>
          <cell r="G22">
            <v>1</v>
          </cell>
          <cell r="J22">
            <v>1</v>
          </cell>
        </row>
        <row r="23">
          <cell r="E23"/>
          <cell r="F23"/>
          <cell r="G23"/>
          <cell r="H23"/>
          <cell r="I23">
            <v>1</v>
          </cell>
          <cell r="J23"/>
          <cell r="K23"/>
        </row>
        <row r="24">
          <cell r="E24">
            <v>1</v>
          </cell>
          <cell r="F24">
            <v>1</v>
          </cell>
          <cell r="G24"/>
          <cell r="H24"/>
          <cell r="I24"/>
          <cell r="J24">
            <v>1</v>
          </cell>
          <cell r="K24"/>
        </row>
        <row r="25">
          <cell r="E25">
            <v>1</v>
          </cell>
          <cell r="F25">
            <v>1</v>
          </cell>
          <cell r="H25">
            <v>1</v>
          </cell>
          <cell r="I25"/>
          <cell r="J25"/>
        </row>
        <row r="27">
          <cell r="F27">
            <v>1</v>
          </cell>
          <cell r="G27"/>
          <cell r="H27">
            <v>1</v>
          </cell>
          <cell r="I27"/>
          <cell r="J27"/>
          <cell r="K27">
            <v>2</v>
          </cell>
        </row>
        <row r="28">
          <cell r="E28">
            <v>1</v>
          </cell>
          <cell r="F28"/>
          <cell r="G28"/>
          <cell r="H28">
            <v>1</v>
          </cell>
          <cell r="I28"/>
          <cell r="J28"/>
          <cell r="K28"/>
        </row>
        <row r="29">
          <cell r="E29">
            <v>1</v>
          </cell>
          <cell r="F29">
            <v>1</v>
          </cell>
          <cell r="G29"/>
          <cell r="I29"/>
          <cell r="J29"/>
        </row>
        <row r="30">
          <cell r="E30">
            <v>1</v>
          </cell>
          <cell r="F30"/>
          <cell r="G30"/>
          <cell r="H30"/>
          <cell r="I30"/>
          <cell r="J30"/>
          <cell r="K30">
            <v>1</v>
          </cell>
        </row>
        <row r="31">
          <cell r="F31">
            <v>1</v>
          </cell>
          <cell r="G31"/>
          <cell r="H31"/>
          <cell r="I31"/>
          <cell r="J31"/>
        </row>
        <row r="32">
          <cell r="F32"/>
          <cell r="G32"/>
          <cell r="H32"/>
          <cell r="I32"/>
          <cell r="J32"/>
          <cell r="K32"/>
        </row>
        <row r="33">
          <cell r="E33"/>
          <cell r="F33">
            <v>1</v>
          </cell>
          <cell r="G33"/>
          <cell r="H33"/>
          <cell r="I33"/>
          <cell r="J33"/>
        </row>
        <row r="34">
          <cell r="E34">
            <v>1</v>
          </cell>
          <cell r="F34">
            <v>1</v>
          </cell>
          <cell r="G34"/>
          <cell r="H34"/>
          <cell r="I34"/>
          <cell r="J34"/>
        </row>
        <row r="35">
          <cell r="E35">
            <v>1</v>
          </cell>
          <cell r="F35">
            <v>1</v>
          </cell>
          <cell r="H35"/>
          <cell r="I35"/>
          <cell r="J35"/>
          <cell r="K35"/>
        </row>
        <row r="36">
          <cell r="E36">
            <v>1</v>
          </cell>
          <cell r="F36"/>
          <cell r="G36"/>
          <cell r="H36">
            <v>1</v>
          </cell>
          <cell r="I36"/>
          <cell r="J36"/>
          <cell r="K36"/>
        </row>
        <row r="37">
          <cell r="E37">
            <v>1</v>
          </cell>
          <cell r="F37">
            <v>1</v>
          </cell>
          <cell r="G37"/>
          <cell r="H37"/>
          <cell r="I37"/>
          <cell r="J37">
            <v>1</v>
          </cell>
        </row>
        <row r="38">
          <cell r="E38">
            <v>1</v>
          </cell>
          <cell r="F38"/>
          <cell r="G38"/>
          <cell r="H38"/>
          <cell r="I38">
            <v>1</v>
          </cell>
          <cell r="J38"/>
          <cell r="K38"/>
        </row>
        <row r="40">
          <cell r="E40">
            <v>1</v>
          </cell>
          <cell r="F40">
            <v>1</v>
          </cell>
          <cell r="G40"/>
          <cell r="I40"/>
          <cell r="K40"/>
        </row>
        <row r="41">
          <cell r="E41">
            <v>1</v>
          </cell>
          <cell r="F41"/>
          <cell r="G41"/>
          <cell r="H41">
            <v>1</v>
          </cell>
          <cell r="I41"/>
          <cell r="J41"/>
          <cell r="K41">
            <v>1</v>
          </cell>
        </row>
        <row r="42">
          <cell r="E42">
            <v>1</v>
          </cell>
          <cell r="F42"/>
          <cell r="G42"/>
          <cell r="H42"/>
          <cell r="I42"/>
          <cell r="J42"/>
          <cell r="K42"/>
        </row>
        <row r="43">
          <cell r="E43">
            <v>1</v>
          </cell>
          <cell r="F43">
            <v>1</v>
          </cell>
          <cell r="G43"/>
          <cell r="H43">
            <v>1</v>
          </cell>
          <cell r="I43"/>
          <cell r="J43"/>
        </row>
        <row r="44">
          <cell r="E44">
            <v>1</v>
          </cell>
          <cell r="F44"/>
          <cell r="G44"/>
          <cell r="I44"/>
          <cell r="J44"/>
          <cell r="K44"/>
        </row>
        <row r="45">
          <cell r="E45">
            <v>1</v>
          </cell>
          <cell r="F45"/>
          <cell r="G45"/>
          <cell r="I45"/>
          <cell r="J45"/>
        </row>
        <row r="46">
          <cell r="E46"/>
          <cell r="F46"/>
          <cell r="G46"/>
          <cell r="H46"/>
          <cell r="I46"/>
          <cell r="J46"/>
          <cell r="K46">
            <v>2</v>
          </cell>
        </row>
        <row r="47">
          <cell r="E47"/>
          <cell r="F47"/>
          <cell r="G47"/>
          <cell r="H47"/>
          <cell r="I47"/>
          <cell r="J47"/>
          <cell r="K47">
            <v>2</v>
          </cell>
        </row>
        <row r="48">
          <cell r="E48"/>
          <cell r="F48">
            <v>1</v>
          </cell>
          <cell r="G48"/>
          <cell r="H48"/>
          <cell r="I48"/>
          <cell r="J48"/>
          <cell r="K48"/>
        </row>
        <row r="49">
          <cell r="E49">
            <v>1</v>
          </cell>
          <cell r="F49"/>
          <cell r="G49"/>
          <cell r="H49"/>
          <cell r="I49"/>
          <cell r="J49"/>
          <cell r="K49"/>
        </row>
        <row r="50">
          <cell r="E50">
            <v>1</v>
          </cell>
          <cell r="F50"/>
          <cell r="G50"/>
          <cell r="H50"/>
          <cell r="I50"/>
          <cell r="J50">
            <v>1</v>
          </cell>
        </row>
        <row r="52">
          <cell r="E52">
            <v>1</v>
          </cell>
          <cell r="F52"/>
          <cell r="G52"/>
          <cell r="H52"/>
          <cell r="I52"/>
          <cell r="J52"/>
          <cell r="K52"/>
        </row>
        <row r="53">
          <cell r="E53">
            <v>1</v>
          </cell>
          <cell r="F53"/>
          <cell r="G53"/>
          <cell r="H53"/>
          <cell r="I53"/>
          <cell r="J53"/>
          <cell r="K53"/>
        </row>
        <row r="54">
          <cell r="E54">
            <v>1</v>
          </cell>
          <cell r="F54"/>
          <cell r="G54"/>
          <cell r="H54"/>
          <cell r="I54"/>
          <cell r="J54"/>
          <cell r="K54"/>
        </row>
        <row r="55">
          <cell r="E55">
            <v>1</v>
          </cell>
          <cell r="F55"/>
          <cell r="G55"/>
          <cell r="H55"/>
          <cell r="I55"/>
          <cell r="J55"/>
          <cell r="K55"/>
        </row>
        <row r="56">
          <cell r="E56">
            <v>1</v>
          </cell>
          <cell r="F56">
            <v>1</v>
          </cell>
          <cell r="G56"/>
          <cell r="H56"/>
          <cell r="I56"/>
          <cell r="J56"/>
          <cell r="K56"/>
        </row>
        <row r="58">
          <cell r="E58"/>
          <cell r="F58">
            <v>1</v>
          </cell>
          <cell r="G58"/>
          <cell r="H58"/>
          <cell r="I58"/>
          <cell r="J58"/>
          <cell r="K58"/>
        </row>
        <row r="59">
          <cell r="E59"/>
          <cell r="F59">
            <v>1</v>
          </cell>
          <cell r="G59"/>
          <cell r="H59"/>
          <cell r="I59"/>
          <cell r="J59"/>
          <cell r="K59"/>
        </row>
        <row r="60">
          <cell r="E60"/>
          <cell r="F60"/>
          <cell r="G60"/>
          <cell r="H60"/>
          <cell r="I60">
            <v>1</v>
          </cell>
          <cell r="J60"/>
          <cell r="K60"/>
        </row>
        <row r="61">
          <cell r="F61">
            <v>1</v>
          </cell>
          <cell r="G61"/>
          <cell r="H61"/>
          <cell r="I61"/>
          <cell r="J61"/>
          <cell r="K61"/>
        </row>
        <row r="62">
          <cell r="E62">
            <v>1</v>
          </cell>
          <cell r="F62"/>
          <cell r="G62"/>
          <cell r="H62"/>
          <cell r="I62"/>
          <cell r="J62"/>
          <cell r="K62"/>
        </row>
        <row r="63">
          <cell r="E63"/>
          <cell r="F63">
            <v>1</v>
          </cell>
          <cell r="G63"/>
          <cell r="H63"/>
          <cell r="I63"/>
          <cell r="J63"/>
        </row>
        <row r="64">
          <cell r="E64">
            <v>1</v>
          </cell>
          <cell r="F64">
            <v>1</v>
          </cell>
          <cell r="G64"/>
          <cell r="H64">
            <v>1</v>
          </cell>
          <cell r="I64"/>
          <cell r="J64"/>
          <cell r="K64">
            <v>2</v>
          </cell>
        </row>
        <row r="65">
          <cell r="F65">
            <v>1</v>
          </cell>
          <cell r="G65"/>
          <cell r="H65"/>
          <cell r="I65"/>
          <cell r="J65">
            <v>1</v>
          </cell>
          <cell r="K65"/>
        </row>
        <row r="66">
          <cell r="E66">
            <v>1</v>
          </cell>
          <cell r="F66"/>
          <cell r="G66"/>
          <cell r="H66"/>
          <cell r="I66"/>
          <cell r="J66"/>
        </row>
        <row r="67">
          <cell r="E67">
            <v>1</v>
          </cell>
          <cell r="F67"/>
          <cell r="G67"/>
          <cell r="H67"/>
          <cell r="I67"/>
          <cell r="J67"/>
          <cell r="K67"/>
        </row>
        <row r="69">
          <cell r="E69">
            <v>1</v>
          </cell>
          <cell r="F69"/>
          <cell r="G69"/>
          <cell r="H69"/>
          <cell r="I69"/>
          <cell r="J69"/>
          <cell r="K69"/>
        </row>
        <row r="70">
          <cell r="E70">
            <v>1</v>
          </cell>
          <cell r="F70">
            <v>1</v>
          </cell>
          <cell r="G70"/>
          <cell r="H70"/>
          <cell r="I70"/>
          <cell r="J70"/>
          <cell r="K70"/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B33" sqref="B33"/>
    </sheetView>
  </sheetViews>
  <sheetFormatPr defaultRowHeight="15"/>
  <cols>
    <col min="1" max="1" width="4.28515625" customWidth="1"/>
    <col min="2" max="2" width="27.42578125" customWidth="1"/>
    <col min="3" max="3" width="14.7109375" customWidth="1"/>
    <col min="4" max="4" width="38.42578125" customWidth="1"/>
    <col min="5" max="5" width="13" customWidth="1"/>
    <col min="6" max="6" width="16.42578125" customWidth="1"/>
    <col min="7" max="7" width="16.140625" customWidth="1"/>
    <col min="8" max="8" width="11.7109375" bestFit="1" customWidth="1"/>
    <col min="9" max="9" width="13.140625" customWidth="1"/>
    <col min="10" max="10" width="16.5703125" customWidth="1"/>
    <col min="11" max="11" width="22" customWidth="1"/>
    <col min="12" max="12" width="18.42578125" customWidth="1"/>
  </cols>
  <sheetData>
    <row r="1" spans="1:11">
      <c r="A1" s="10" t="s">
        <v>1266</v>
      </c>
      <c r="B1" s="10"/>
      <c r="C1" s="10"/>
      <c r="D1" s="10"/>
      <c r="E1" s="10"/>
      <c r="F1" s="10"/>
      <c r="G1" s="10"/>
      <c r="H1" t="s">
        <v>1267</v>
      </c>
      <c r="I1" t="s">
        <v>1268</v>
      </c>
    </row>
    <row r="2" spans="1:11" ht="34.5">
      <c r="A2" s="11" t="s">
        <v>1269</v>
      </c>
      <c r="B2" s="11" t="s">
        <v>1270</v>
      </c>
      <c r="C2" s="12" t="s">
        <v>1271</v>
      </c>
      <c r="D2" s="13" t="s">
        <v>1272</v>
      </c>
      <c r="E2" s="11" t="s">
        <v>1273</v>
      </c>
      <c r="F2" s="14" t="s">
        <v>1274</v>
      </c>
      <c r="G2" s="15" t="s">
        <v>1275</v>
      </c>
      <c r="J2" s="16"/>
    </row>
    <row r="3" spans="1:11">
      <c r="A3" s="17">
        <v>1</v>
      </c>
      <c r="B3" s="18" t="s">
        <v>1276</v>
      </c>
      <c r="C3" s="19">
        <v>12913772.33</v>
      </c>
      <c r="D3" s="63">
        <v>31089600</v>
      </c>
      <c r="E3" s="20">
        <v>4318</v>
      </c>
      <c r="F3" s="183"/>
      <c r="G3" s="186"/>
      <c r="H3" t="s">
        <v>1277</v>
      </c>
      <c r="I3" s="189">
        <v>3000000</v>
      </c>
    </row>
    <row r="4" spans="1:11">
      <c r="A4" s="17">
        <v>2</v>
      </c>
      <c r="B4" s="18" t="s">
        <v>1278</v>
      </c>
      <c r="C4" s="19">
        <v>1362361.8</v>
      </c>
      <c r="D4" s="63">
        <f>E4*6200</f>
        <v>11277800</v>
      </c>
      <c r="E4" s="20">
        <v>1819</v>
      </c>
      <c r="F4" s="184"/>
      <c r="G4" s="187"/>
      <c r="I4" s="190"/>
    </row>
    <row r="5" spans="1:11">
      <c r="A5" s="17">
        <v>3</v>
      </c>
      <c r="B5" s="18" t="s">
        <v>1279</v>
      </c>
      <c r="C5" s="19">
        <v>321100.23</v>
      </c>
      <c r="D5" s="63">
        <f t="shared" ref="D5:D8" si="0">E5*6200</f>
        <v>5084000</v>
      </c>
      <c r="E5" s="22">
        <v>820</v>
      </c>
      <c r="F5" s="184"/>
      <c r="G5" s="187"/>
      <c r="I5" s="190"/>
    </row>
    <row r="6" spans="1:11">
      <c r="A6" s="17">
        <v>4</v>
      </c>
      <c r="B6" s="18" t="s">
        <v>1280</v>
      </c>
      <c r="C6" s="23">
        <v>1617997.79</v>
      </c>
      <c r="D6" s="63">
        <f t="shared" si="0"/>
        <v>3242600</v>
      </c>
      <c r="E6" s="20">
        <v>523</v>
      </c>
      <c r="F6" s="184"/>
      <c r="G6" s="187"/>
      <c r="I6" s="190"/>
    </row>
    <row r="7" spans="1:11">
      <c r="A7" s="17">
        <v>5</v>
      </c>
      <c r="B7" s="18" t="s">
        <v>1281</v>
      </c>
      <c r="C7" s="23">
        <v>3278574.68</v>
      </c>
      <c r="D7" s="63">
        <f t="shared" si="0"/>
        <v>4426800</v>
      </c>
      <c r="E7" s="20">
        <v>714</v>
      </c>
      <c r="F7" s="184"/>
      <c r="G7" s="187"/>
      <c r="I7" s="190"/>
    </row>
    <row r="8" spans="1:11">
      <c r="A8" s="17">
        <v>6</v>
      </c>
      <c r="B8" s="18" t="s">
        <v>1282</v>
      </c>
      <c r="C8" s="23">
        <v>26389453.370000001</v>
      </c>
      <c r="D8" s="63">
        <f t="shared" si="0"/>
        <v>85020600</v>
      </c>
      <c r="E8" s="20">
        <v>13713</v>
      </c>
      <c r="F8" s="184"/>
      <c r="G8" s="187"/>
      <c r="I8" s="190"/>
    </row>
    <row r="9" spans="1:11">
      <c r="A9" s="17">
        <v>7</v>
      </c>
      <c r="B9" s="18" t="s">
        <v>1283</v>
      </c>
      <c r="C9" s="23">
        <v>3576.75</v>
      </c>
      <c r="D9" s="64">
        <v>66000</v>
      </c>
      <c r="E9" s="20">
        <v>16.5</v>
      </c>
      <c r="F9" s="184"/>
      <c r="G9" s="187"/>
      <c r="I9" s="190"/>
      <c r="K9" s="5"/>
    </row>
    <row r="10" spans="1:11">
      <c r="A10" s="17">
        <v>8</v>
      </c>
      <c r="B10" s="18" t="s">
        <v>1284</v>
      </c>
      <c r="C10" s="23">
        <v>236582.47</v>
      </c>
      <c r="D10" s="64">
        <f>E4*7200</f>
        <v>13096800</v>
      </c>
      <c r="E10" s="20">
        <v>943.15</v>
      </c>
      <c r="F10" s="184"/>
      <c r="G10" s="187"/>
      <c r="H10" t="s">
        <v>1277</v>
      </c>
      <c r="I10" s="190"/>
    </row>
    <row r="11" spans="1:11" ht="38.25">
      <c r="A11" s="24">
        <v>9</v>
      </c>
      <c r="B11" s="25" t="s">
        <v>1285</v>
      </c>
      <c r="C11" s="26">
        <v>392801.86</v>
      </c>
      <c r="D11" s="65">
        <v>600000</v>
      </c>
      <c r="E11" s="20"/>
      <c r="F11" s="184"/>
      <c r="G11" s="187"/>
      <c r="I11" s="190"/>
    </row>
    <row r="12" spans="1:11">
      <c r="A12" s="27" t="s">
        <v>1286</v>
      </c>
      <c r="B12" s="27"/>
      <c r="C12" s="28"/>
      <c r="D12" s="28"/>
      <c r="E12" s="29"/>
      <c r="F12" s="184"/>
      <c r="G12" s="187"/>
    </row>
    <row r="13" spans="1:11">
      <c r="A13" s="17">
        <v>11</v>
      </c>
      <c r="B13" s="18" t="s">
        <v>1287</v>
      </c>
      <c r="C13" s="30"/>
      <c r="D13" s="30"/>
      <c r="E13" s="31"/>
      <c r="F13" s="185"/>
      <c r="G13" s="187"/>
    </row>
    <row r="14" spans="1:11">
      <c r="A14" s="17">
        <v>12</v>
      </c>
      <c r="B14" s="191" t="s">
        <v>1288</v>
      </c>
      <c r="C14" s="192"/>
      <c r="D14" s="192"/>
      <c r="E14" s="192"/>
      <c r="F14" s="193"/>
      <c r="G14" s="187"/>
    </row>
    <row r="15" spans="1:11">
      <c r="A15" s="17">
        <v>13</v>
      </c>
      <c r="B15" s="32" t="s">
        <v>1289</v>
      </c>
      <c r="C15" s="30"/>
      <c r="D15" s="30"/>
      <c r="E15" s="31"/>
      <c r="F15" s="194"/>
      <c r="G15" s="187"/>
    </row>
    <row r="16" spans="1:11">
      <c r="A16" s="17">
        <v>14</v>
      </c>
      <c r="B16" s="32" t="s">
        <v>1290</v>
      </c>
      <c r="C16" s="33"/>
      <c r="D16" s="33"/>
      <c r="E16" s="34"/>
      <c r="F16" s="195"/>
      <c r="G16" s="187"/>
    </row>
    <row r="17" spans="1:12">
      <c r="A17" s="17">
        <v>15</v>
      </c>
      <c r="B17" s="32" t="s">
        <v>1291</v>
      </c>
      <c r="C17" s="33"/>
      <c r="D17" s="33"/>
      <c r="E17" s="34"/>
      <c r="F17" s="195"/>
      <c r="G17" s="187"/>
    </row>
    <row r="18" spans="1:12">
      <c r="A18" s="35">
        <v>16</v>
      </c>
      <c r="B18" s="36" t="s">
        <v>1292</v>
      </c>
      <c r="C18" s="33"/>
      <c r="D18" s="33"/>
      <c r="E18" s="34"/>
      <c r="F18" s="195"/>
      <c r="G18" s="187"/>
    </row>
    <row r="19" spans="1:12">
      <c r="A19" s="17">
        <v>17</v>
      </c>
      <c r="B19" s="32" t="s">
        <v>1293</v>
      </c>
      <c r="C19" s="37"/>
      <c r="D19" s="37"/>
      <c r="E19" s="34"/>
      <c r="F19" s="195"/>
      <c r="G19" s="187"/>
    </row>
    <row r="20" spans="1:12" ht="38.25">
      <c r="A20" s="17">
        <v>18</v>
      </c>
      <c r="B20" s="38" t="s">
        <v>1294</v>
      </c>
      <c r="C20" s="33"/>
      <c r="D20" s="33"/>
      <c r="E20" s="34"/>
      <c r="F20" s="195"/>
      <c r="G20" s="187"/>
    </row>
    <row r="21" spans="1:12">
      <c r="A21" s="17">
        <v>19</v>
      </c>
      <c r="B21" s="39" t="s">
        <v>1295</v>
      </c>
      <c r="C21" s="33"/>
      <c r="D21" s="33"/>
      <c r="E21" s="34"/>
      <c r="F21" s="195"/>
      <c r="G21" s="187"/>
      <c r="J21" s="40"/>
    </row>
    <row r="22" spans="1:12">
      <c r="A22" s="17">
        <v>20</v>
      </c>
      <c r="B22" s="39" t="s">
        <v>1296</v>
      </c>
      <c r="C22" s="33"/>
      <c r="D22" s="33"/>
      <c r="E22" s="34"/>
      <c r="F22" s="195"/>
      <c r="G22" s="187"/>
      <c r="J22" s="40"/>
    </row>
    <row r="23" spans="1:12">
      <c r="A23" s="17">
        <v>21</v>
      </c>
      <c r="B23" s="39" t="s">
        <v>1297</v>
      </c>
      <c r="C23" s="33"/>
      <c r="D23" s="33"/>
      <c r="E23" s="34"/>
      <c r="F23" s="195"/>
      <c r="G23" s="187"/>
      <c r="J23" s="40"/>
    </row>
    <row r="24" spans="1:12">
      <c r="A24" s="17">
        <v>22</v>
      </c>
      <c r="B24" s="32" t="s">
        <v>1298</v>
      </c>
      <c r="C24" s="33"/>
      <c r="D24" s="33"/>
      <c r="E24" s="34"/>
      <c r="F24" s="195"/>
      <c r="G24" s="187"/>
      <c r="J24" s="41"/>
    </row>
    <row r="25" spans="1:12">
      <c r="A25" s="17">
        <v>23</v>
      </c>
      <c r="B25" s="39" t="s">
        <v>1299</v>
      </c>
      <c r="C25" s="33"/>
      <c r="D25" s="33"/>
      <c r="E25" s="34"/>
      <c r="F25" s="195"/>
      <c r="G25" s="187"/>
      <c r="J25" s="41"/>
    </row>
    <row r="26" spans="1:12">
      <c r="A26" s="17">
        <v>24</v>
      </c>
      <c r="B26" s="32" t="s">
        <v>1300</v>
      </c>
      <c r="C26" s="33"/>
      <c r="D26" s="33"/>
      <c r="E26" s="34"/>
      <c r="F26" s="195"/>
      <c r="G26" s="187"/>
      <c r="J26" s="41"/>
    </row>
    <row r="27" spans="1:12">
      <c r="A27" s="17">
        <v>25</v>
      </c>
      <c r="B27" s="32" t="s">
        <v>1301</v>
      </c>
      <c r="C27" s="42"/>
      <c r="D27" s="42"/>
      <c r="E27" s="34"/>
      <c r="F27" s="196"/>
      <c r="G27" s="188"/>
      <c r="J27" s="41"/>
    </row>
    <row r="28" spans="1:12">
      <c r="A28" s="43"/>
      <c r="B28" s="44" t="s">
        <v>1302</v>
      </c>
      <c r="C28" s="42"/>
      <c r="D28" s="42"/>
      <c r="E28" s="34"/>
      <c r="F28" s="21">
        <v>29200</v>
      </c>
      <c r="G28" s="21"/>
      <c r="H28" t="s">
        <v>1303</v>
      </c>
      <c r="J28" s="41"/>
    </row>
    <row r="29" spans="1:12">
      <c r="A29" s="21"/>
      <c r="B29" s="45"/>
      <c r="C29" s="46"/>
      <c r="D29" s="46"/>
      <c r="E29" s="34"/>
      <c r="F29" s="47">
        <v>1407914.07</v>
      </c>
      <c r="G29" s="48">
        <v>6135639.1399999997</v>
      </c>
      <c r="H29" s="5"/>
      <c r="J29" s="41"/>
    </row>
    <row r="30" spans="1:12" ht="15.75">
      <c r="A30" s="49"/>
      <c r="B30" s="50" t="s">
        <v>1304</v>
      </c>
      <c r="C30" s="51">
        <f>SUM(C3:C11)</f>
        <v>46516221.280000001</v>
      </c>
      <c r="D30" s="47">
        <f>SUM(D3:D11)</f>
        <v>153904200</v>
      </c>
      <c r="E30" s="52" t="s">
        <v>1305</v>
      </c>
      <c r="F30" s="53">
        <f>SUM(F28:F29)</f>
        <v>1437114.07</v>
      </c>
      <c r="G30" s="5">
        <f>SUM(G29)</f>
        <v>6135639.1399999997</v>
      </c>
      <c r="H30" s="5">
        <f>SUM(F30:G30)</f>
        <v>7572753.21</v>
      </c>
      <c r="J30" s="54"/>
      <c r="L30" s="54"/>
    </row>
    <row r="31" spans="1:12">
      <c r="A31" s="55"/>
      <c r="B31" s="55" t="s">
        <v>1306</v>
      </c>
      <c r="C31" s="5"/>
      <c r="D31" s="5"/>
      <c r="J31" s="54"/>
    </row>
    <row r="32" spans="1:12">
      <c r="A32" s="55"/>
      <c r="B32" s="56" t="s">
        <v>1307</v>
      </c>
      <c r="J32" s="54"/>
    </row>
    <row r="33" spans="1:10">
      <c r="A33" s="55"/>
      <c r="B33" s="56" t="s">
        <v>2343</v>
      </c>
    </row>
    <row r="34" spans="1:10">
      <c r="A34" s="55"/>
      <c r="B34" s="56" t="s">
        <v>1308</v>
      </c>
    </row>
    <row r="35" spans="1:10" s="16" customFormat="1" ht="12.75">
      <c r="A35" s="57"/>
      <c r="B35" s="57"/>
    </row>
    <row r="36" spans="1:10">
      <c r="A36" s="55"/>
      <c r="B36" s="56"/>
    </row>
    <row r="37" spans="1:10">
      <c r="A37" s="55"/>
      <c r="B37" s="56"/>
      <c r="J37" s="5"/>
    </row>
    <row r="38" spans="1:10">
      <c r="A38" s="55"/>
      <c r="B38" s="58"/>
      <c r="C38" s="59"/>
      <c r="D38" s="59"/>
      <c r="E38" s="60"/>
    </row>
    <row r="39" spans="1:10">
      <c r="A39" s="55"/>
      <c r="B39" s="61"/>
      <c r="C39" s="62"/>
      <c r="D39" s="62"/>
      <c r="E39" s="60"/>
    </row>
    <row r="40" spans="1:10">
      <c r="A40" s="55"/>
      <c r="B40" s="56"/>
    </row>
    <row r="41" spans="1:10">
      <c r="A41" s="55"/>
      <c r="B41" s="56"/>
    </row>
    <row r="42" spans="1:10">
      <c r="A42" s="55"/>
      <c r="B42" s="55"/>
    </row>
    <row r="43" spans="1:10">
      <c r="A43" s="55"/>
      <c r="B43" s="56" t="s">
        <v>1309</v>
      </c>
    </row>
    <row r="44" spans="1:10">
      <c r="A44" s="55"/>
      <c r="B44" s="55"/>
    </row>
  </sheetData>
  <mergeCells count="5">
    <mergeCell ref="F3:F13"/>
    <mergeCell ref="G3:G27"/>
    <mergeCell ref="I3:I11"/>
    <mergeCell ref="B14:F14"/>
    <mergeCell ref="F15:F2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1"/>
  <sheetViews>
    <sheetView workbookViewId="0">
      <selection sqref="A1:H261"/>
    </sheetView>
  </sheetViews>
  <sheetFormatPr defaultRowHeight="15"/>
  <cols>
    <col min="1" max="1" width="28.42578125" customWidth="1"/>
    <col min="7" max="7" width="9.85546875" bestFit="1" customWidth="1"/>
  </cols>
  <sheetData>
    <row r="1" spans="1:8" ht="30">
      <c r="A1" s="1" t="s">
        <v>211</v>
      </c>
      <c r="B1" s="2">
        <v>2010</v>
      </c>
      <c r="C1" s="1" t="s">
        <v>1</v>
      </c>
      <c r="D1" s="3" t="s">
        <v>212</v>
      </c>
      <c r="E1" s="3" t="s">
        <v>3</v>
      </c>
      <c r="F1" s="1" t="s">
        <v>8</v>
      </c>
      <c r="G1" s="4">
        <v>2997.54</v>
      </c>
      <c r="H1" s="1" t="s">
        <v>213</v>
      </c>
    </row>
    <row r="2" spans="1:8" ht="30">
      <c r="A2" s="1" t="s">
        <v>214</v>
      </c>
      <c r="B2" s="2">
        <v>2014</v>
      </c>
      <c r="C2" s="1" t="s">
        <v>1</v>
      </c>
      <c r="D2" s="3" t="s">
        <v>215</v>
      </c>
      <c r="E2" s="3" t="s">
        <v>3</v>
      </c>
      <c r="F2" s="1" t="s">
        <v>8</v>
      </c>
      <c r="G2" s="4">
        <v>1599</v>
      </c>
      <c r="H2" s="1" t="s">
        <v>213</v>
      </c>
    </row>
    <row r="3" spans="1:8" ht="30">
      <c r="A3" s="1" t="s">
        <v>216</v>
      </c>
      <c r="B3" s="2">
        <v>2016</v>
      </c>
      <c r="C3" s="1" t="s">
        <v>1</v>
      </c>
      <c r="D3" s="3" t="s">
        <v>217</v>
      </c>
      <c r="E3" s="3" t="s">
        <v>3</v>
      </c>
      <c r="F3" s="1" t="s">
        <v>8</v>
      </c>
      <c r="G3" s="4">
        <v>2666.64</v>
      </c>
      <c r="H3" s="1" t="s">
        <v>213</v>
      </c>
    </row>
    <row r="4" spans="1:8" ht="30">
      <c r="A4" s="1" t="s">
        <v>216</v>
      </c>
      <c r="B4" s="2">
        <v>2016</v>
      </c>
      <c r="C4" s="1" t="s">
        <v>1</v>
      </c>
      <c r="D4" s="3" t="s">
        <v>218</v>
      </c>
      <c r="E4" s="3" t="s">
        <v>3</v>
      </c>
      <c r="F4" s="1" t="s">
        <v>8</v>
      </c>
      <c r="G4" s="4">
        <v>2666.64</v>
      </c>
      <c r="H4" s="1" t="s">
        <v>213</v>
      </c>
    </row>
    <row r="5" spans="1:8" ht="30">
      <c r="A5" s="1" t="s">
        <v>219</v>
      </c>
      <c r="B5" s="2">
        <v>2016</v>
      </c>
      <c r="C5" s="1" t="s">
        <v>1</v>
      </c>
      <c r="D5" s="3" t="s">
        <v>220</v>
      </c>
      <c r="E5" s="3" t="s">
        <v>3</v>
      </c>
      <c r="F5" s="1" t="s">
        <v>8</v>
      </c>
      <c r="G5" s="4">
        <v>2898.99</v>
      </c>
      <c r="H5" s="1" t="s">
        <v>213</v>
      </c>
    </row>
    <row r="6" spans="1:8" ht="30">
      <c r="A6" s="1" t="s">
        <v>216</v>
      </c>
      <c r="B6" s="2">
        <v>2016</v>
      </c>
      <c r="C6" s="1" t="s">
        <v>1</v>
      </c>
      <c r="D6" s="3" t="s">
        <v>221</v>
      </c>
      <c r="E6" s="3" t="s">
        <v>3</v>
      </c>
      <c r="F6" s="1" t="s">
        <v>8</v>
      </c>
      <c r="G6" s="4">
        <v>2666.64</v>
      </c>
      <c r="H6" s="1" t="s">
        <v>213</v>
      </c>
    </row>
    <row r="7" spans="1:8" ht="30">
      <c r="A7" s="1" t="s">
        <v>216</v>
      </c>
      <c r="B7" s="2">
        <v>2016</v>
      </c>
      <c r="C7" s="1" t="s">
        <v>1</v>
      </c>
      <c r="D7" s="3" t="s">
        <v>222</v>
      </c>
      <c r="E7" s="3" t="s">
        <v>3</v>
      </c>
      <c r="F7" s="1" t="s">
        <v>8</v>
      </c>
      <c r="G7" s="4">
        <v>2666.64</v>
      </c>
      <c r="H7" s="1" t="s">
        <v>213</v>
      </c>
    </row>
    <row r="8" spans="1:8" ht="30">
      <c r="A8" s="1" t="s">
        <v>216</v>
      </c>
      <c r="B8" s="2">
        <v>2016</v>
      </c>
      <c r="C8" s="1" t="s">
        <v>1</v>
      </c>
      <c r="D8" s="3" t="s">
        <v>223</v>
      </c>
      <c r="E8" s="3" t="s">
        <v>3</v>
      </c>
      <c r="F8" s="1" t="s">
        <v>8</v>
      </c>
      <c r="G8" s="4">
        <v>2666.64</v>
      </c>
      <c r="H8" s="1" t="s">
        <v>213</v>
      </c>
    </row>
    <row r="9" spans="1:8" ht="30">
      <c r="A9" s="1" t="s">
        <v>224</v>
      </c>
      <c r="B9" s="2">
        <v>2016</v>
      </c>
      <c r="C9" s="1" t="s">
        <v>16</v>
      </c>
      <c r="D9" s="3" t="s">
        <v>225</v>
      </c>
      <c r="E9" s="3" t="s">
        <v>3</v>
      </c>
      <c r="F9" s="1" t="s">
        <v>18</v>
      </c>
      <c r="G9" s="4">
        <v>6441.51</v>
      </c>
      <c r="H9" s="1" t="s">
        <v>213</v>
      </c>
    </row>
    <row r="10" spans="1:8" ht="30">
      <c r="A10" s="1" t="s">
        <v>226</v>
      </c>
      <c r="B10" s="2">
        <v>2016</v>
      </c>
      <c r="C10" s="1" t="s">
        <v>16</v>
      </c>
      <c r="D10" s="3" t="s">
        <v>227</v>
      </c>
      <c r="E10" s="3" t="s">
        <v>3</v>
      </c>
      <c r="F10" s="1" t="s">
        <v>18</v>
      </c>
      <c r="G10" s="4">
        <v>3665.4</v>
      </c>
      <c r="H10" s="1" t="s">
        <v>213</v>
      </c>
    </row>
    <row r="11" spans="1:8" ht="30">
      <c r="A11" s="1" t="s">
        <v>226</v>
      </c>
      <c r="B11" s="2">
        <v>2016</v>
      </c>
      <c r="C11" s="1" t="s">
        <v>16</v>
      </c>
      <c r="D11" s="3" t="s">
        <v>227</v>
      </c>
      <c r="E11" s="3" t="s">
        <v>3</v>
      </c>
      <c r="F11" s="1" t="s">
        <v>18</v>
      </c>
      <c r="G11" s="4">
        <v>3665.4</v>
      </c>
      <c r="H11" s="1" t="s">
        <v>213</v>
      </c>
    </row>
    <row r="12" spans="1:8" ht="30">
      <c r="A12" s="1" t="s">
        <v>226</v>
      </c>
      <c r="B12" s="2">
        <v>2016</v>
      </c>
      <c r="C12" s="1" t="s">
        <v>16</v>
      </c>
      <c r="D12" s="3" t="s">
        <v>227</v>
      </c>
      <c r="E12" s="3" t="s">
        <v>3</v>
      </c>
      <c r="F12" s="1" t="s">
        <v>18</v>
      </c>
      <c r="G12" s="4">
        <v>3665.4</v>
      </c>
      <c r="H12" s="1" t="s">
        <v>213</v>
      </c>
    </row>
    <row r="13" spans="1:8" ht="30">
      <c r="A13" s="1" t="s">
        <v>226</v>
      </c>
      <c r="B13" s="2">
        <v>2016</v>
      </c>
      <c r="C13" s="1" t="s">
        <v>16</v>
      </c>
      <c r="D13" s="3" t="s">
        <v>227</v>
      </c>
      <c r="E13" s="3" t="s">
        <v>3</v>
      </c>
      <c r="F13" s="1" t="s">
        <v>18</v>
      </c>
      <c r="G13" s="4">
        <v>3665.4</v>
      </c>
      <c r="H13" s="1" t="s">
        <v>213</v>
      </c>
    </row>
    <row r="14" spans="1:8" ht="30">
      <c r="A14" s="1" t="s">
        <v>226</v>
      </c>
      <c r="B14" s="2">
        <v>2016</v>
      </c>
      <c r="C14" s="1" t="s">
        <v>16</v>
      </c>
      <c r="D14" s="3" t="s">
        <v>227</v>
      </c>
      <c r="E14" s="3" t="s">
        <v>3</v>
      </c>
      <c r="F14" s="1" t="s">
        <v>18</v>
      </c>
      <c r="G14" s="4">
        <v>3665.4</v>
      </c>
      <c r="H14" s="1" t="s">
        <v>213</v>
      </c>
    </row>
    <row r="15" spans="1:8" ht="30">
      <c r="A15" s="1" t="s">
        <v>228</v>
      </c>
      <c r="B15" s="2">
        <v>2007</v>
      </c>
      <c r="C15" s="1" t="s">
        <v>16</v>
      </c>
      <c r="D15" s="3" t="s">
        <v>229</v>
      </c>
      <c r="E15" s="3" t="s">
        <v>3</v>
      </c>
      <c r="F15" s="1" t="s">
        <v>18</v>
      </c>
      <c r="G15" s="4">
        <v>4611.6000000000004</v>
      </c>
      <c r="H15" s="1" t="s">
        <v>213</v>
      </c>
    </row>
    <row r="16" spans="1:8" ht="30">
      <c r="A16" s="1" t="s">
        <v>230</v>
      </c>
      <c r="B16" s="2">
        <v>2017</v>
      </c>
      <c r="C16" s="1" t="s">
        <v>16</v>
      </c>
      <c r="D16" s="3" t="s">
        <v>231</v>
      </c>
      <c r="E16" s="3" t="s">
        <v>3</v>
      </c>
      <c r="F16" s="1" t="s">
        <v>8</v>
      </c>
      <c r="G16" s="4">
        <v>3726.9</v>
      </c>
      <c r="H16" s="1" t="s">
        <v>213</v>
      </c>
    </row>
    <row r="17" spans="1:8" ht="30">
      <c r="A17" s="1" t="s">
        <v>232</v>
      </c>
      <c r="B17" s="2">
        <v>2018</v>
      </c>
      <c r="C17" s="1" t="s">
        <v>62</v>
      </c>
      <c r="D17" s="3" t="s">
        <v>231</v>
      </c>
      <c r="E17" s="3" t="s">
        <v>3</v>
      </c>
      <c r="F17" s="1" t="s">
        <v>64</v>
      </c>
      <c r="G17" s="4">
        <v>1.23</v>
      </c>
      <c r="H17" s="1" t="s">
        <v>213</v>
      </c>
    </row>
    <row r="18" spans="1:8" ht="30">
      <c r="A18" s="1" t="s">
        <v>230</v>
      </c>
      <c r="B18" s="2">
        <v>2017</v>
      </c>
      <c r="C18" s="1" t="s">
        <v>16</v>
      </c>
      <c r="D18" s="3" t="s">
        <v>233</v>
      </c>
      <c r="E18" s="3" t="s">
        <v>3</v>
      </c>
      <c r="F18" s="1" t="s">
        <v>8</v>
      </c>
      <c r="G18" s="4">
        <v>3726.9</v>
      </c>
      <c r="H18" s="1" t="s">
        <v>213</v>
      </c>
    </row>
    <row r="19" spans="1:8" ht="30">
      <c r="A19" s="1" t="s">
        <v>230</v>
      </c>
      <c r="B19" s="2">
        <v>2017</v>
      </c>
      <c r="C19" s="1" t="s">
        <v>16</v>
      </c>
      <c r="D19" s="3" t="s">
        <v>234</v>
      </c>
      <c r="E19" s="3" t="s">
        <v>3</v>
      </c>
      <c r="F19" s="1" t="s">
        <v>8</v>
      </c>
      <c r="G19" s="4">
        <v>3726.9</v>
      </c>
      <c r="H19" s="1" t="s">
        <v>213</v>
      </c>
    </row>
    <row r="20" spans="1:8" ht="30">
      <c r="A20" s="1" t="s">
        <v>235</v>
      </c>
      <c r="B20" s="2">
        <v>2018</v>
      </c>
      <c r="C20" s="1" t="s">
        <v>1</v>
      </c>
      <c r="D20" s="3" t="s">
        <v>236</v>
      </c>
      <c r="E20" s="3" t="s">
        <v>3</v>
      </c>
      <c r="F20" s="1" t="s">
        <v>8</v>
      </c>
      <c r="G20" s="4">
        <v>3704.76</v>
      </c>
      <c r="H20" s="1" t="s">
        <v>213</v>
      </c>
    </row>
    <row r="21" spans="1:8" ht="30">
      <c r="A21" s="1" t="s">
        <v>230</v>
      </c>
      <c r="B21" s="2">
        <v>2018</v>
      </c>
      <c r="C21" s="1" t="s">
        <v>1</v>
      </c>
      <c r="D21" s="3" t="s">
        <v>237</v>
      </c>
      <c r="E21" s="3" t="s">
        <v>3</v>
      </c>
      <c r="F21" s="1" t="s">
        <v>8</v>
      </c>
      <c r="G21" s="4">
        <v>3400</v>
      </c>
      <c r="H21" s="1" t="s">
        <v>213</v>
      </c>
    </row>
    <row r="22" spans="1:8" ht="30">
      <c r="A22" s="1" t="s">
        <v>238</v>
      </c>
      <c r="B22" s="2">
        <v>2018</v>
      </c>
      <c r="C22" s="1" t="s">
        <v>62</v>
      </c>
      <c r="D22" s="3" t="s">
        <v>239</v>
      </c>
      <c r="E22" s="3" t="s">
        <v>3</v>
      </c>
      <c r="F22" s="1" t="s">
        <v>64</v>
      </c>
      <c r="G22" s="4">
        <v>455</v>
      </c>
      <c r="H22" s="1" t="s">
        <v>213</v>
      </c>
    </row>
    <row r="23" spans="1:8" ht="30">
      <c r="A23" s="1" t="s">
        <v>235</v>
      </c>
      <c r="B23" s="2">
        <v>2018</v>
      </c>
      <c r="C23" s="1" t="s">
        <v>1</v>
      </c>
      <c r="D23" s="3" t="s">
        <v>240</v>
      </c>
      <c r="E23" s="3" t="s">
        <v>3</v>
      </c>
      <c r="F23" s="1" t="s">
        <v>8</v>
      </c>
      <c r="G23" s="4">
        <v>3704.76</v>
      </c>
      <c r="H23" s="1" t="s">
        <v>213</v>
      </c>
    </row>
    <row r="24" spans="1:8" ht="30">
      <c r="A24" s="1" t="s">
        <v>241</v>
      </c>
      <c r="B24" s="2">
        <v>2018</v>
      </c>
      <c r="C24" s="1" t="s">
        <v>1</v>
      </c>
      <c r="D24" s="3" t="s">
        <v>242</v>
      </c>
      <c r="E24" s="3" t="s">
        <v>3</v>
      </c>
      <c r="F24" s="1" t="s">
        <v>8</v>
      </c>
      <c r="G24" s="4">
        <v>5799</v>
      </c>
      <c r="H24" s="1" t="s">
        <v>213</v>
      </c>
    </row>
    <row r="25" spans="1:8" ht="30">
      <c r="A25" s="1" t="s">
        <v>235</v>
      </c>
      <c r="B25" s="2">
        <v>2018</v>
      </c>
      <c r="C25" s="1" t="s">
        <v>1</v>
      </c>
      <c r="D25" s="3" t="s">
        <v>243</v>
      </c>
      <c r="E25" s="3" t="s">
        <v>3</v>
      </c>
      <c r="F25" s="1" t="s">
        <v>8</v>
      </c>
      <c r="G25" s="4">
        <v>3704.76</v>
      </c>
      <c r="H25" s="1" t="s">
        <v>213</v>
      </c>
    </row>
    <row r="26" spans="1:8" ht="30">
      <c r="A26" s="1" t="s">
        <v>235</v>
      </c>
      <c r="B26" s="2">
        <v>2018</v>
      </c>
      <c r="C26" s="1" t="s">
        <v>1</v>
      </c>
      <c r="D26" s="3" t="s">
        <v>244</v>
      </c>
      <c r="E26" s="3" t="s">
        <v>3</v>
      </c>
      <c r="F26" s="1" t="s">
        <v>8</v>
      </c>
      <c r="G26" s="4">
        <v>3704.76</v>
      </c>
      <c r="H26" s="1" t="s">
        <v>213</v>
      </c>
    </row>
    <row r="27" spans="1:8" ht="30">
      <c r="A27" s="1" t="s">
        <v>235</v>
      </c>
      <c r="B27" s="2">
        <v>2018</v>
      </c>
      <c r="C27" s="1" t="s">
        <v>1</v>
      </c>
      <c r="D27" s="3" t="s">
        <v>245</v>
      </c>
      <c r="E27" s="3" t="s">
        <v>3</v>
      </c>
      <c r="F27" s="1" t="s">
        <v>8</v>
      </c>
      <c r="G27" s="4">
        <v>3704.76</v>
      </c>
      <c r="H27" s="1" t="s">
        <v>213</v>
      </c>
    </row>
    <row r="28" spans="1:8" ht="30">
      <c r="A28" s="1" t="s">
        <v>235</v>
      </c>
      <c r="B28" s="2">
        <v>2018</v>
      </c>
      <c r="C28" s="1" t="s">
        <v>1</v>
      </c>
      <c r="D28" s="3" t="s">
        <v>246</v>
      </c>
      <c r="E28" s="3" t="s">
        <v>3</v>
      </c>
      <c r="F28" s="1" t="s">
        <v>8</v>
      </c>
      <c r="G28" s="4">
        <v>3704.76</v>
      </c>
      <c r="H28" s="1" t="s">
        <v>213</v>
      </c>
    </row>
    <row r="29" spans="1:8" ht="30">
      <c r="A29" s="1" t="s">
        <v>247</v>
      </c>
      <c r="B29" s="2">
        <v>2018</v>
      </c>
      <c r="C29" s="1" t="s">
        <v>1</v>
      </c>
      <c r="D29" s="3" t="s">
        <v>116</v>
      </c>
      <c r="E29" s="3" t="s">
        <v>3</v>
      </c>
      <c r="F29" s="1" t="s">
        <v>8</v>
      </c>
      <c r="G29" s="4">
        <v>7999</v>
      </c>
      <c r="H29" s="1" t="s">
        <v>213</v>
      </c>
    </row>
    <row r="30" spans="1:8" ht="30">
      <c r="A30" s="1" t="s">
        <v>235</v>
      </c>
      <c r="B30" s="2">
        <v>2018</v>
      </c>
      <c r="C30" s="1" t="s">
        <v>1</v>
      </c>
      <c r="D30" s="3" t="s">
        <v>248</v>
      </c>
      <c r="E30" s="3" t="s">
        <v>3</v>
      </c>
      <c r="F30" s="1" t="s">
        <v>8</v>
      </c>
      <c r="G30" s="4">
        <v>3704.76</v>
      </c>
      <c r="H30" s="1" t="s">
        <v>213</v>
      </c>
    </row>
    <row r="31" spans="1:8" ht="30">
      <c r="A31" s="1" t="s">
        <v>249</v>
      </c>
      <c r="B31" s="2">
        <v>2019</v>
      </c>
      <c r="C31" s="1" t="s">
        <v>1</v>
      </c>
      <c r="D31" s="3" t="s">
        <v>119</v>
      </c>
      <c r="E31" s="3" t="s">
        <v>3</v>
      </c>
      <c r="F31" s="1" t="s">
        <v>8</v>
      </c>
      <c r="G31" s="4">
        <v>5664.15</v>
      </c>
      <c r="H31" s="1" t="s">
        <v>213</v>
      </c>
    </row>
    <row r="32" spans="1:8" ht="30">
      <c r="A32" s="1" t="s">
        <v>249</v>
      </c>
      <c r="B32" s="2">
        <v>2019</v>
      </c>
      <c r="C32" s="1" t="s">
        <v>1</v>
      </c>
      <c r="D32" s="3" t="s">
        <v>119</v>
      </c>
      <c r="E32" s="3" t="s">
        <v>3</v>
      </c>
      <c r="F32" s="1" t="s">
        <v>8</v>
      </c>
      <c r="G32" s="4">
        <v>5664.15</v>
      </c>
      <c r="H32" s="1" t="s">
        <v>213</v>
      </c>
    </row>
    <row r="33" spans="1:8" ht="30">
      <c r="A33" s="1" t="s">
        <v>249</v>
      </c>
      <c r="B33" s="2">
        <v>2019</v>
      </c>
      <c r="C33" s="1" t="s">
        <v>1</v>
      </c>
      <c r="D33" s="3" t="s">
        <v>119</v>
      </c>
      <c r="E33" s="3" t="s">
        <v>3</v>
      </c>
      <c r="F33" s="1" t="s">
        <v>8</v>
      </c>
      <c r="G33" s="4">
        <v>5664.15</v>
      </c>
      <c r="H33" s="1" t="s">
        <v>213</v>
      </c>
    </row>
    <row r="34" spans="1:8" ht="30">
      <c r="A34" s="1" t="s">
        <v>249</v>
      </c>
      <c r="B34" s="2">
        <v>2019</v>
      </c>
      <c r="C34" s="1" t="s">
        <v>1</v>
      </c>
      <c r="D34" s="3" t="s">
        <v>119</v>
      </c>
      <c r="E34" s="3" t="s">
        <v>3</v>
      </c>
      <c r="F34" s="1" t="s">
        <v>8</v>
      </c>
      <c r="G34" s="4">
        <v>5664.15</v>
      </c>
      <c r="H34" s="1" t="s">
        <v>213</v>
      </c>
    </row>
    <row r="35" spans="1:8" ht="30">
      <c r="A35" s="1" t="s">
        <v>235</v>
      </c>
      <c r="B35" s="2">
        <v>2018</v>
      </c>
      <c r="C35" s="1" t="s">
        <v>1</v>
      </c>
      <c r="D35" s="3" t="s">
        <v>250</v>
      </c>
      <c r="E35" s="3" t="s">
        <v>3</v>
      </c>
      <c r="F35" s="1" t="s">
        <v>8</v>
      </c>
      <c r="G35" s="4">
        <v>3704.76</v>
      </c>
      <c r="H35" s="1" t="s">
        <v>213</v>
      </c>
    </row>
    <row r="36" spans="1:8" ht="30">
      <c r="A36" s="1" t="s">
        <v>235</v>
      </c>
      <c r="B36" s="2">
        <v>2018</v>
      </c>
      <c r="C36" s="1" t="s">
        <v>1</v>
      </c>
      <c r="D36" s="3" t="s">
        <v>251</v>
      </c>
      <c r="E36" s="3" t="s">
        <v>3</v>
      </c>
      <c r="F36" s="1" t="s">
        <v>8</v>
      </c>
      <c r="G36" s="4">
        <v>3704.76</v>
      </c>
      <c r="H36" s="1" t="s">
        <v>213</v>
      </c>
    </row>
    <row r="37" spans="1:8" ht="30">
      <c r="A37" s="1" t="s">
        <v>252</v>
      </c>
      <c r="B37" s="2">
        <v>2020</v>
      </c>
      <c r="C37" s="1" t="s">
        <v>1</v>
      </c>
      <c r="D37" s="3" t="s">
        <v>123</v>
      </c>
      <c r="E37" s="3" t="s">
        <v>3</v>
      </c>
      <c r="F37" s="1" t="s">
        <v>8</v>
      </c>
      <c r="G37" s="4">
        <v>7399</v>
      </c>
      <c r="H37" s="1" t="s">
        <v>213</v>
      </c>
    </row>
    <row r="38" spans="1:8" ht="30">
      <c r="A38" s="1" t="s">
        <v>253</v>
      </c>
      <c r="B38" s="2">
        <v>2019</v>
      </c>
      <c r="C38" s="1" t="s">
        <v>1</v>
      </c>
      <c r="D38" s="3" t="s">
        <v>124</v>
      </c>
      <c r="E38" s="3" t="s">
        <v>3</v>
      </c>
      <c r="F38" s="1" t="s">
        <v>8</v>
      </c>
      <c r="G38" s="4">
        <v>7824.03</v>
      </c>
      <c r="H38" s="1" t="s">
        <v>213</v>
      </c>
    </row>
    <row r="39" spans="1:8" ht="30">
      <c r="A39" s="1" t="s">
        <v>235</v>
      </c>
      <c r="B39" s="2">
        <v>2018</v>
      </c>
      <c r="C39" s="1" t="s">
        <v>1</v>
      </c>
      <c r="D39" s="3" t="s">
        <v>254</v>
      </c>
      <c r="E39" s="3" t="s">
        <v>3</v>
      </c>
      <c r="F39" s="1" t="s">
        <v>8</v>
      </c>
      <c r="G39" s="4">
        <v>3704.76</v>
      </c>
      <c r="H39" s="1" t="s">
        <v>213</v>
      </c>
    </row>
    <row r="40" spans="1:8" ht="30">
      <c r="A40" s="1" t="s">
        <v>235</v>
      </c>
      <c r="B40" s="2">
        <v>2018</v>
      </c>
      <c r="C40" s="1" t="s">
        <v>1</v>
      </c>
      <c r="D40" s="3" t="s">
        <v>255</v>
      </c>
      <c r="E40" s="3" t="s">
        <v>3</v>
      </c>
      <c r="F40" s="1" t="s">
        <v>8</v>
      </c>
      <c r="G40" s="4">
        <v>3704.76</v>
      </c>
      <c r="H40" s="1" t="s">
        <v>213</v>
      </c>
    </row>
    <row r="41" spans="1:8" ht="30">
      <c r="A41" s="1" t="s">
        <v>256</v>
      </c>
      <c r="B41" s="2">
        <v>2019</v>
      </c>
      <c r="C41" s="1" t="s">
        <v>1</v>
      </c>
      <c r="D41" s="3" t="s">
        <v>257</v>
      </c>
      <c r="E41" s="3" t="s">
        <v>3</v>
      </c>
      <c r="F41" s="1" t="s">
        <v>8</v>
      </c>
      <c r="G41" s="4">
        <v>3712.14</v>
      </c>
      <c r="H41" s="1" t="s">
        <v>213</v>
      </c>
    </row>
    <row r="42" spans="1:8" ht="30">
      <c r="A42" s="1" t="s">
        <v>253</v>
      </c>
      <c r="B42" s="2">
        <v>2019</v>
      </c>
      <c r="C42" s="1" t="s">
        <v>1</v>
      </c>
      <c r="D42" s="3" t="s">
        <v>258</v>
      </c>
      <c r="E42" s="3" t="s">
        <v>3</v>
      </c>
      <c r="F42" s="1" t="s">
        <v>8</v>
      </c>
      <c r="G42" s="4">
        <v>7824.03</v>
      </c>
      <c r="H42" s="1" t="s">
        <v>213</v>
      </c>
    </row>
    <row r="43" spans="1:8" ht="30">
      <c r="A43" s="1" t="s">
        <v>256</v>
      </c>
      <c r="B43" s="2">
        <v>2019</v>
      </c>
      <c r="C43" s="1" t="s">
        <v>1</v>
      </c>
      <c r="D43" s="3" t="s">
        <v>259</v>
      </c>
      <c r="E43" s="3" t="s">
        <v>3</v>
      </c>
      <c r="F43" s="1" t="s">
        <v>8</v>
      </c>
      <c r="G43" s="4">
        <v>3712.14</v>
      </c>
      <c r="H43" s="1" t="s">
        <v>213</v>
      </c>
    </row>
    <row r="44" spans="1:8" ht="30">
      <c r="A44" s="1" t="s">
        <v>256</v>
      </c>
      <c r="B44" s="2">
        <v>2019</v>
      </c>
      <c r="C44" s="1" t="s">
        <v>1</v>
      </c>
      <c r="D44" s="3" t="s">
        <v>260</v>
      </c>
      <c r="E44" s="3" t="s">
        <v>3</v>
      </c>
      <c r="F44" s="1" t="s">
        <v>8</v>
      </c>
      <c r="G44" s="4">
        <v>3712.14</v>
      </c>
      <c r="H44" s="1" t="s">
        <v>213</v>
      </c>
    </row>
    <row r="45" spans="1:8" ht="30">
      <c r="A45" s="1" t="s">
        <v>261</v>
      </c>
      <c r="B45" s="2">
        <v>2020</v>
      </c>
      <c r="C45" s="1" t="s">
        <v>1</v>
      </c>
      <c r="D45" s="3" t="s">
        <v>262</v>
      </c>
      <c r="E45" s="3" t="s">
        <v>3</v>
      </c>
      <c r="F45" s="1" t="s">
        <v>8</v>
      </c>
      <c r="G45" s="4">
        <v>1043.32</v>
      </c>
      <c r="H45" s="1" t="s">
        <v>213</v>
      </c>
    </row>
    <row r="46" spans="1:8" ht="30">
      <c r="A46" s="1" t="s">
        <v>261</v>
      </c>
      <c r="B46" s="2">
        <v>2020</v>
      </c>
      <c r="C46" s="1" t="s">
        <v>1</v>
      </c>
      <c r="D46" s="3" t="s">
        <v>262</v>
      </c>
      <c r="E46" s="3" t="s">
        <v>3</v>
      </c>
      <c r="F46" s="1" t="s">
        <v>8</v>
      </c>
      <c r="G46" s="4">
        <v>1043.32</v>
      </c>
      <c r="H46" s="1" t="s">
        <v>213</v>
      </c>
    </row>
    <row r="47" spans="1:8" ht="30">
      <c r="A47" s="1" t="s">
        <v>261</v>
      </c>
      <c r="B47" s="2">
        <v>2020</v>
      </c>
      <c r="C47" s="1" t="s">
        <v>1</v>
      </c>
      <c r="D47" s="3" t="s">
        <v>262</v>
      </c>
      <c r="E47" s="3" t="s">
        <v>3</v>
      </c>
      <c r="F47" s="1" t="s">
        <v>8</v>
      </c>
      <c r="G47" s="4">
        <v>1043.33</v>
      </c>
      <c r="H47" s="1" t="s">
        <v>213</v>
      </c>
    </row>
    <row r="48" spans="1:8" ht="30">
      <c r="A48" s="1" t="s">
        <v>263</v>
      </c>
      <c r="B48" s="2">
        <v>2020</v>
      </c>
      <c r="C48" s="1" t="s">
        <v>1</v>
      </c>
      <c r="D48" s="3" t="s">
        <v>264</v>
      </c>
      <c r="E48" s="3" t="s">
        <v>3</v>
      </c>
      <c r="F48" s="1" t="s">
        <v>8</v>
      </c>
      <c r="G48" s="4">
        <v>1508.98</v>
      </c>
      <c r="H48" s="1" t="s">
        <v>213</v>
      </c>
    </row>
    <row r="49" spans="1:8" ht="30">
      <c r="A49" s="1" t="s">
        <v>253</v>
      </c>
      <c r="B49" s="2">
        <v>2019</v>
      </c>
      <c r="C49" s="1" t="s">
        <v>1</v>
      </c>
      <c r="D49" s="3" t="s">
        <v>265</v>
      </c>
      <c r="E49" s="3" t="s">
        <v>3</v>
      </c>
      <c r="F49" s="1" t="s">
        <v>8</v>
      </c>
      <c r="G49" s="4">
        <v>7824.03</v>
      </c>
      <c r="H49" s="1" t="s">
        <v>213</v>
      </c>
    </row>
    <row r="50" spans="1:8" ht="30">
      <c r="A50" s="1" t="s">
        <v>256</v>
      </c>
      <c r="B50" s="2">
        <v>2019</v>
      </c>
      <c r="C50" s="1" t="s">
        <v>1</v>
      </c>
      <c r="D50" s="3" t="s">
        <v>266</v>
      </c>
      <c r="E50" s="3" t="s">
        <v>3</v>
      </c>
      <c r="F50" s="1" t="s">
        <v>8</v>
      </c>
      <c r="G50" s="4">
        <v>3712.14</v>
      </c>
      <c r="H50" s="1" t="s">
        <v>213</v>
      </c>
    </row>
    <row r="51" spans="1:8" ht="30">
      <c r="A51" s="1" t="s">
        <v>256</v>
      </c>
      <c r="B51" s="2">
        <v>2019</v>
      </c>
      <c r="C51" s="1" t="s">
        <v>1</v>
      </c>
      <c r="D51" s="3" t="s">
        <v>267</v>
      </c>
      <c r="E51" s="3" t="s">
        <v>3</v>
      </c>
      <c r="F51" s="1" t="s">
        <v>8</v>
      </c>
      <c r="G51" s="4">
        <v>3712.14</v>
      </c>
      <c r="H51" s="1" t="s">
        <v>213</v>
      </c>
    </row>
    <row r="52" spans="1:8" ht="30">
      <c r="A52" s="1" t="s">
        <v>256</v>
      </c>
      <c r="B52" s="2">
        <v>2019</v>
      </c>
      <c r="C52" s="1" t="s">
        <v>1</v>
      </c>
      <c r="D52" s="3" t="s">
        <v>268</v>
      </c>
      <c r="E52" s="3" t="s">
        <v>3</v>
      </c>
      <c r="F52" s="1" t="s">
        <v>8</v>
      </c>
      <c r="G52" s="4">
        <v>3712.14</v>
      </c>
      <c r="H52" s="1" t="s">
        <v>213</v>
      </c>
    </row>
    <row r="53" spans="1:8" ht="30">
      <c r="A53" s="1" t="s">
        <v>269</v>
      </c>
      <c r="B53" s="2">
        <v>2020</v>
      </c>
      <c r="C53" s="1" t="s">
        <v>1</v>
      </c>
      <c r="D53" s="3" t="s">
        <v>270</v>
      </c>
      <c r="E53" s="3" t="s">
        <v>3</v>
      </c>
      <c r="F53" s="1" t="s">
        <v>8</v>
      </c>
      <c r="G53" s="4">
        <v>3047.01</v>
      </c>
      <c r="H53" s="1" t="s">
        <v>213</v>
      </c>
    </row>
    <row r="54" spans="1:8" ht="30">
      <c r="A54" s="1" t="s">
        <v>256</v>
      </c>
      <c r="B54" s="2">
        <v>2019</v>
      </c>
      <c r="C54" s="1" t="s">
        <v>1</v>
      </c>
      <c r="D54" s="3" t="s">
        <v>271</v>
      </c>
      <c r="E54" s="3" t="s">
        <v>3</v>
      </c>
      <c r="F54" s="1" t="s">
        <v>8</v>
      </c>
      <c r="G54" s="4">
        <v>3712.14</v>
      </c>
      <c r="H54" s="1" t="s">
        <v>213</v>
      </c>
    </row>
    <row r="55" spans="1:8" ht="30">
      <c r="A55" s="1" t="s">
        <v>272</v>
      </c>
      <c r="B55" s="2">
        <v>2020</v>
      </c>
      <c r="C55" s="1" t="s">
        <v>1</v>
      </c>
      <c r="D55" s="3" t="s">
        <v>273</v>
      </c>
      <c r="E55" s="3" t="s">
        <v>3</v>
      </c>
      <c r="F55" s="1" t="s">
        <v>8</v>
      </c>
      <c r="G55" s="4">
        <v>3149</v>
      </c>
      <c r="H55" s="1" t="s">
        <v>213</v>
      </c>
    </row>
    <row r="56" spans="1:8" ht="30">
      <c r="A56" s="1" t="s">
        <v>274</v>
      </c>
      <c r="B56" s="2">
        <v>2020</v>
      </c>
      <c r="C56" s="1" t="s">
        <v>1</v>
      </c>
      <c r="D56" s="3" t="s">
        <v>275</v>
      </c>
      <c r="E56" s="3" t="s">
        <v>3</v>
      </c>
      <c r="F56" s="1" t="s">
        <v>8</v>
      </c>
      <c r="G56" s="4">
        <v>4505.49</v>
      </c>
      <c r="H56" s="1" t="s">
        <v>213</v>
      </c>
    </row>
    <row r="57" spans="1:8" ht="30">
      <c r="A57" s="1" t="s">
        <v>276</v>
      </c>
      <c r="B57" s="2">
        <v>2019</v>
      </c>
      <c r="C57" s="1" t="s">
        <v>62</v>
      </c>
      <c r="D57" s="3" t="s">
        <v>277</v>
      </c>
      <c r="E57" s="3" t="s">
        <v>3</v>
      </c>
      <c r="F57" s="1" t="s">
        <v>64</v>
      </c>
      <c r="G57" s="4">
        <v>979</v>
      </c>
      <c r="H57" s="1" t="s">
        <v>213</v>
      </c>
    </row>
    <row r="58" spans="1:8" ht="30">
      <c r="A58" s="1" t="s">
        <v>274</v>
      </c>
      <c r="B58" s="2">
        <v>2020</v>
      </c>
      <c r="C58" s="1" t="s">
        <v>1</v>
      </c>
      <c r="D58" s="3" t="s">
        <v>278</v>
      </c>
      <c r="E58" s="3" t="s">
        <v>3</v>
      </c>
      <c r="F58" s="1" t="s">
        <v>8</v>
      </c>
      <c r="G58" s="4">
        <v>4505.49</v>
      </c>
      <c r="H58" s="1" t="s">
        <v>213</v>
      </c>
    </row>
    <row r="59" spans="1:8" ht="30">
      <c r="A59" s="1" t="s">
        <v>274</v>
      </c>
      <c r="B59" s="2">
        <v>2020</v>
      </c>
      <c r="C59" s="1" t="s">
        <v>1</v>
      </c>
      <c r="D59" s="3" t="s">
        <v>279</v>
      </c>
      <c r="E59" s="3" t="s">
        <v>3</v>
      </c>
      <c r="F59" s="1" t="s">
        <v>8</v>
      </c>
      <c r="G59" s="4">
        <v>4505.49</v>
      </c>
      <c r="H59" s="1" t="s">
        <v>213</v>
      </c>
    </row>
    <row r="60" spans="1:8" ht="30">
      <c r="A60" s="1" t="s">
        <v>274</v>
      </c>
      <c r="B60" s="2">
        <v>2020</v>
      </c>
      <c r="C60" s="1" t="s">
        <v>1</v>
      </c>
      <c r="D60" s="3" t="s">
        <v>280</v>
      </c>
      <c r="E60" s="3" t="s">
        <v>3</v>
      </c>
      <c r="F60" s="1" t="s">
        <v>8</v>
      </c>
      <c r="G60" s="4">
        <v>4505.49</v>
      </c>
      <c r="H60" s="1" t="s">
        <v>213</v>
      </c>
    </row>
    <row r="61" spans="1:8" ht="30">
      <c r="A61" s="1" t="s">
        <v>274</v>
      </c>
      <c r="B61" s="2">
        <v>2020</v>
      </c>
      <c r="C61" s="1" t="s">
        <v>1</v>
      </c>
      <c r="D61" s="3" t="s">
        <v>281</v>
      </c>
      <c r="E61" s="3" t="s">
        <v>3</v>
      </c>
      <c r="F61" s="1" t="s">
        <v>8</v>
      </c>
      <c r="G61" s="4">
        <v>4505.49</v>
      </c>
      <c r="H61" s="1" t="s">
        <v>213</v>
      </c>
    </row>
    <row r="62" spans="1:8" ht="30">
      <c r="A62" s="1" t="s">
        <v>274</v>
      </c>
      <c r="B62" s="2">
        <v>2020</v>
      </c>
      <c r="C62" s="1" t="s">
        <v>1</v>
      </c>
      <c r="D62" s="3" t="s">
        <v>281</v>
      </c>
      <c r="E62" s="3" t="s">
        <v>3</v>
      </c>
      <c r="F62" s="1" t="s">
        <v>8</v>
      </c>
      <c r="G62" s="4">
        <v>4505.49</v>
      </c>
      <c r="H62" s="1" t="s">
        <v>213</v>
      </c>
    </row>
    <row r="63" spans="1:8" ht="30">
      <c r="A63" s="1" t="s">
        <v>274</v>
      </c>
      <c r="B63" s="2">
        <v>2020</v>
      </c>
      <c r="C63" s="1" t="s">
        <v>1</v>
      </c>
      <c r="D63" s="3" t="s">
        <v>282</v>
      </c>
      <c r="E63" s="3" t="s">
        <v>3</v>
      </c>
      <c r="F63" s="1" t="s">
        <v>8</v>
      </c>
      <c r="G63" s="4">
        <v>4505.49</v>
      </c>
      <c r="H63" s="1" t="s">
        <v>213</v>
      </c>
    </row>
    <row r="64" spans="1:8" ht="30">
      <c r="A64" s="1" t="s">
        <v>274</v>
      </c>
      <c r="B64" s="2">
        <v>2021</v>
      </c>
      <c r="C64" s="1" t="s">
        <v>1</v>
      </c>
      <c r="D64" s="3" t="s">
        <v>283</v>
      </c>
      <c r="E64" s="3" t="s">
        <v>3</v>
      </c>
      <c r="F64" s="1" t="s">
        <v>8</v>
      </c>
      <c r="G64" s="4">
        <v>4674</v>
      </c>
      <c r="H64" s="1" t="s">
        <v>213</v>
      </c>
    </row>
    <row r="65" spans="1:8" ht="30">
      <c r="A65" s="1" t="s">
        <v>274</v>
      </c>
      <c r="B65" s="2">
        <v>2021</v>
      </c>
      <c r="C65" s="1" t="s">
        <v>1</v>
      </c>
      <c r="D65" s="3" t="s">
        <v>283</v>
      </c>
      <c r="E65" s="3" t="s">
        <v>3</v>
      </c>
      <c r="F65" s="1" t="s">
        <v>8</v>
      </c>
      <c r="G65" s="4">
        <v>4674</v>
      </c>
      <c r="H65" s="1" t="s">
        <v>213</v>
      </c>
    </row>
    <row r="66" spans="1:8" ht="30">
      <c r="A66" s="1" t="s">
        <v>274</v>
      </c>
      <c r="B66" s="2">
        <v>2021</v>
      </c>
      <c r="C66" s="1" t="s">
        <v>1</v>
      </c>
      <c r="D66" s="3" t="s">
        <v>283</v>
      </c>
      <c r="E66" s="3" t="s">
        <v>3</v>
      </c>
      <c r="F66" s="1" t="s">
        <v>8</v>
      </c>
      <c r="G66" s="4">
        <v>4674</v>
      </c>
      <c r="H66" s="1" t="s">
        <v>213</v>
      </c>
    </row>
    <row r="67" spans="1:8" ht="30">
      <c r="A67" s="1" t="s">
        <v>284</v>
      </c>
      <c r="B67" s="2">
        <v>2021</v>
      </c>
      <c r="C67" s="1" t="s">
        <v>1</v>
      </c>
      <c r="D67" s="3" t="s">
        <v>285</v>
      </c>
      <c r="E67" s="3" t="s">
        <v>3</v>
      </c>
      <c r="F67" s="1" t="s">
        <v>8</v>
      </c>
      <c r="G67" s="4">
        <v>3413.25</v>
      </c>
      <c r="H67" s="1" t="s">
        <v>213</v>
      </c>
    </row>
    <row r="68" spans="1:8" ht="30">
      <c r="A68" s="1" t="s">
        <v>256</v>
      </c>
      <c r="B68" s="2">
        <v>2019</v>
      </c>
      <c r="C68" s="1" t="s">
        <v>1</v>
      </c>
      <c r="D68" s="3" t="s">
        <v>286</v>
      </c>
      <c r="E68" s="3" t="s">
        <v>3</v>
      </c>
      <c r="F68" s="1" t="s">
        <v>8</v>
      </c>
      <c r="G68" s="4">
        <v>3712.14</v>
      </c>
      <c r="H68" s="1" t="s">
        <v>213</v>
      </c>
    </row>
    <row r="69" spans="1:8" ht="30">
      <c r="A69" s="1" t="s">
        <v>256</v>
      </c>
      <c r="B69" s="2">
        <v>2019</v>
      </c>
      <c r="C69" s="1" t="s">
        <v>1</v>
      </c>
      <c r="D69" s="3" t="s">
        <v>287</v>
      </c>
      <c r="E69" s="3" t="s">
        <v>3</v>
      </c>
      <c r="F69" s="1" t="s">
        <v>8</v>
      </c>
      <c r="G69" s="4">
        <v>3712.14</v>
      </c>
      <c r="H69" s="1" t="s">
        <v>213</v>
      </c>
    </row>
    <row r="70" spans="1:8" ht="30">
      <c r="A70" s="1" t="s">
        <v>256</v>
      </c>
      <c r="B70" s="2">
        <v>2019</v>
      </c>
      <c r="C70" s="1" t="s">
        <v>1</v>
      </c>
      <c r="D70" s="3" t="s">
        <v>288</v>
      </c>
      <c r="E70" s="3" t="s">
        <v>3</v>
      </c>
      <c r="F70" s="1" t="s">
        <v>8</v>
      </c>
      <c r="G70" s="4">
        <v>3712.14</v>
      </c>
      <c r="H70" s="1" t="s">
        <v>213</v>
      </c>
    </row>
    <row r="71" spans="1:8" ht="30">
      <c r="A71" s="1" t="s">
        <v>256</v>
      </c>
      <c r="B71" s="2">
        <v>2019</v>
      </c>
      <c r="C71" s="1" t="s">
        <v>1</v>
      </c>
      <c r="D71" s="3" t="s">
        <v>288</v>
      </c>
      <c r="E71" s="3" t="s">
        <v>3</v>
      </c>
      <c r="F71" s="1" t="s">
        <v>8</v>
      </c>
      <c r="G71" s="4">
        <v>3712.14</v>
      </c>
      <c r="H71" s="1" t="s">
        <v>213</v>
      </c>
    </row>
    <row r="72" spans="1:8" ht="30">
      <c r="A72" s="1" t="s">
        <v>289</v>
      </c>
      <c r="B72" s="2">
        <v>2021</v>
      </c>
      <c r="C72" s="1" t="s">
        <v>1</v>
      </c>
      <c r="D72" s="3" t="s">
        <v>290</v>
      </c>
      <c r="E72" s="3" t="s">
        <v>3</v>
      </c>
      <c r="F72" s="1" t="s">
        <v>8</v>
      </c>
      <c r="G72" s="4">
        <v>5648.99</v>
      </c>
      <c r="H72" s="1" t="s">
        <v>213</v>
      </c>
    </row>
    <row r="73" spans="1:8" ht="30">
      <c r="A73" s="1" t="s">
        <v>274</v>
      </c>
      <c r="B73" s="2">
        <v>2020</v>
      </c>
      <c r="C73" s="1" t="s">
        <v>1</v>
      </c>
      <c r="D73" s="3" t="s">
        <v>291</v>
      </c>
      <c r="E73" s="3" t="s">
        <v>3</v>
      </c>
      <c r="F73" s="1" t="s">
        <v>8</v>
      </c>
      <c r="G73" s="4">
        <v>4032</v>
      </c>
      <c r="H73" s="1" t="s">
        <v>213</v>
      </c>
    </row>
    <row r="74" spans="1:8" ht="30">
      <c r="A74" s="1" t="s">
        <v>274</v>
      </c>
      <c r="B74" s="2">
        <v>2020</v>
      </c>
      <c r="C74" s="1" t="s">
        <v>1</v>
      </c>
      <c r="D74" s="3" t="s">
        <v>292</v>
      </c>
      <c r="E74" s="3" t="s">
        <v>3</v>
      </c>
      <c r="F74" s="1" t="s">
        <v>8</v>
      </c>
      <c r="G74" s="4">
        <v>4032</v>
      </c>
      <c r="H74" s="1" t="s">
        <v>213</v>
      </c>
    </row>
    <row r="75" spans="1:8" ht="30">
      <c r="A75" s="1" t="s">
        <v>274</v>
      </c>
      <c r="B75" s="2">
        <v>2020</v>
      </c>
      <c r="C75" s="1" t="s">
        <v>1</v>
      </c>
      <c r="D75" s="3" t="s">
        <v>292</v>
      </c>
      <c r="E75" s="3" t="s">
        <v>3</v>
      </c>
      <c r="F75" s="1" t="s">
        <v>8</v>
      </c>
      <c r="G75" s="4">
        <v>4032</v>
      </c>
      <c r="H75" s="1" t="s">
        <v>213</v>
      </c>
    </row>
    <row r="76" spans="1:8" ht="30">
      <c r="A76" s="1" t="s">
        <v>293</v>
      </c>
      <c r="B76" s="2">
        <v>2021</v>
      </c>
      <c r="C76" s="1" t="s">
        <v>1</v>
      </c>
      <c r="D76" s="3" t="s">
        <v>292</v>
      </c>
      <c r="E76" s="3" t="s">
        <v>3</v>
      </c>
      <c r="F76" s="1" t="s">
        <v>8</v>
      </c>
      <c r="G76" s="4">
        <v>7011</v>
      </c>
      <c r="H76" s="1" t="s">
        <v>213</v>
      </c>
    </row>
    <row r="77" spans="1:8" ht="30">
      <c r="A77" s="1" t="s">
        <v>293</v>
      </c>
      <c r="B77" s="2">
        <v>2021</v>
      </c>
      <c r="C77" s="1" t="s">
        <v>1</v>
      </c>
      <c r="D77" s="3" t="s">
        <v>292</v>
      </c>
      <c r="E77" s="3" t="s">
        <v>3</v>
      </c>
      <c r="F77" s="1" t="s">
        <v>8</v>
      </c>
      <c r="G77" s="4">
        <v>7011</v>
      </c>
      <c r="H77" s="1" t="s">
        <v>213</v>
      </c>
    </row>
    <row r="78" spans="1:8" ht="30">
      <c r="A78" s="1" t="s">
        <v>293</v>
      </c>
      <c r="B78" s="2">
        <v>2021</v>
      </c>
      <c r="C78" s="1" t="s">
        <v>1</v>
      </c>
      <c r="D78" s="3" t="s">
        <v>292</v>
      </c>
      <c r="E78" s="3" t="s">
        <v>3</v>
      </c>
      <c r="F78" s="1" t="s">
        <v>8</v>
      </c>
      <c r="G78" s="4">
        <v>7011</v>
      </c>
      <c r="H78" s="1" t="s">
        <v>213</v>
      </c>
    </row>
    <row r="79" spans="1:8" ht="30">
      <c r="A79" s="1" t="s">
        <v>293</v>
      </c>
      <c r="B79" s="2">
        <v>2021</v>
      </c>
      <c r="C79" s="1" t="s">
        <v>1</v>
      </c>
      <c r="D79" s="3" t="s">
        <v>292</v>
      </c>
      <c r="E79" s="3" t="s">
        <v>3</v>
      </c>
      <c r="F79" s="1" t="s">
        <v>8</v>
      </c>
      <c r="G79" s="4">
        <v>7011</v>
      </c>
      <c r="H79" s="1" t="s">
        <v>213</v>
      </c>
    </row>
    <row r="80" spans="1:8" ht="30">
      <c r="A80" s="1" t="s">
        <v>293</v>
      </c>
      <c r="B80" s="2">
        <v>2021</v>
      </c>
      <c r="C80" s="1" t="s">
        <v>1</v>
      </c>
      <c r="D80" s="3" t="s">
        <v>292</v>
      </c>
      <c r="E80" s="3" t="s">
        <v>3</v>
      </c>
      <c r="F80" s="1" t="s">
        <v>8</v>
      </c>
      <c r="G80" s="4">
        <v>7011</v>
      </c>
      <c r="H80" s="1" t="s">
        <v>213</v>
      </c>
    </row>
    <row r="81" spans="1:8" ht="30">
      <c r="A81" s="1" t="s">
        <v>274</v>
      </c>
      <c r="B81" s="2">
        <v>2020</v>
      </c>
      <c r="C81" s="1" t="s">
        <v>1</v>
      </c>
      <c r="D81" s="3" t="s">
        <v>294</v>
      </c>
      <c r="E81" s="3" t="s">
        <v>3</v>
      </c>
      <c r="F81" s="1" t="s">
        <v>8</v>
      </c>
      <c r="G81" s="4">
        <v>4032</v>
      </c>
      <c r="H81" s="1" t="s">
        <v>213</v>
      </c>
    </row>
    <row r="82" spans="1:8" ht="45">
      <c r="A82" s="1" t="s">
        <v>295</v>
      </c>
      <c r="B82" s="2">
        <v>2021</v>
      </c>
      <c r="C82" s="1" t="s">
        <v>1</v>
      </c>
      <c r="D82" s="3" t="s">
        <v>296</v>
      </c>
      <c r="E82" s="3" t="s">
        <v>3</v>
      </c>
      <c r="F82" s="1" t="s">
        <v>8</v>
      </c>
      <c r="G82" s="4">
        <v>3321</v>
      </c>
      <c r="H82" s="1" t="s">
        <v>213</v>
      </c>
    </row>
    <row r="83" spans="1:8" ht="45">
      <c r="A83" s="1" t="s">
        <v>295</v>
      </c>
      <c r="B83" s="2">
        <v>2021</v>
      </c>
      <c r="C83" s="1" t="s">
        <v>1</v>
      </c>
      <c r="D83" s="3" t="s">
        <v>297</v>
      </c>
      <c r="E83" s="3" t="s">
        <v>3</v>
      </c>
      <c r="F83" s="1" t="s">
        <v>8</v>
      </c>
      <c r="G83" s="4">
        <v>3321</v>
      </c>
      <c r="H83" s="1" t="s">
        <v>213</v>
      </c>
    </row>
    <row r="84" spans="1:8" ht="45">
      <c r="A84" s="1" t="s">
        <v>295</v>
      </c>
      <c r="B84" s="2">
        <v>2021</v>
      </c>
      <c r="C84" s="1" t="s">
        <v>1</v>
      </c>
      <c r="D84" s="3" t="s">
        <v>297</v>
      </c>
      <c r="E84" s="3" t="s">
        <v>3</v>
      </c>
      <c r="F84" s="1" t="s">
        <v>8</v>
      </c>
      <c r="G84" s="4">
        <v>3321</v>
      </c>
      <c r="H84" s="1" t="s">
        <v>213</v>
      </c>
    </row>
    <row r="85" spans="1:8" ht="45">
      <c r="A85" s="1" t="s">
        <v>295</v>
      </c>
      <c r="B85" s="2">
        <v>2021</v>
      </c>
      <c r="C85" s="1" t="s">
        <v>1</v>
      </c>
      <c r="D85" s="3" t="s">
        <v>297</v>
      </c>
      <c r="E85" s="3" t="s">
        <v>3</v>
      </c>
      <c r="F85" s="1" t="s">
        <v>8</v>
      </c>
      <c r="G85" s="4">
        <v>3321</v>
      </c>
      <c r="H85" s="1" t="s">
        <v>213</v>
      </c>
    </row>
    <row r="86" spans="1:8" ht="30">
      <c r="A86" s="1" t="s">
        <v>274</v>
      </c>
      <c r="B86" s="2">
        <v>2020</v>
      </c>
      <c r="C86" s="1" t="s">
        <v>1</v>
      </c>
      <c r="D86" s="3" t="s">
        <v>298</v>
      </c>
      <c r="E86" s="3" t="s">
        <v>3</v>
      </c>
      <c r="F86" s="1" t="s">
        <v>8</v>
      </c>
      <c r="G86" s="4">
        <v>4032</v>
      </c>
      <c r="H86" s="1" t="s">
        <v>213</v>
      </c>
    </row>
    <row r="87" spans="1:8" ht="45">
      <c r="A87" s="1" t="s">
        <v>295</v>
      </c>
      <c r="B87" s="2">
        <v>2021</v>
      </c>
      <c r="C87" s="1" t="s">
        <v>1</v>
      </c>
      <c r="D87" s="3" t="s">
        <v>299</v>
      </c>
      <c r="E87" s="3" t="s">
        <v>3</v>
      </c>
      <c r="F87" s="1" t="s">
        <v>8</v>
      </c>
      <c r="G87" s="4">
        <v>3321</v>
      </c>
      <c r="H87" s="1" t="s">
        <v>213</v>
      </c>
    </row>
    <row r="88" spans="1:8" ht="30">
      <c r="A88" s="1" t="s">
        <v>300</v>
      </c>
      <c r="B88" s="2">
        <v>2019</v>
      </c>
      <c r="C88" s="1" t="s">
        <v>1</v>
      </c>
      <c r="D88" s="3" t="s">
        <v>301</v>
      </c>
      <c r="E88" s="3" t="s">
        <v>3</v>
      </c>
      <c r="F88" s="1" t="s">
        <v>8</v>
      </c>
      <c r="G88" s="4">
        <v>3564.54</v>
      </c>
      <c r="H88" s="1" t="s">
        <v>213</v>
      </c>
    </row>
    <row r="89" spans="1:8" ht="45">
      <c r="A89" s="1" t="s">
        <v>295</v>
      </c>
      <c r="B89" s="2">
        <v>2021</v>
      </c>
      <c r="C89" s="1" t="s">
        <v>1</v>
      </c>
      <c r="D89" s="3" t="s">
        <v>302</v>
      </c>
      <c r="E89" s="3" t="s">
        <v>3</v>
      </c>
      <c r="F89" s="1" t="s">
        <v>8</v>
      </c>
      <c r="G89" s="4">
        <v>3321</v>
      </c>
      <c r="H89" s="1" t="s">
        <v>213</v>
      </c>
    </row>
    <row r="90" spans="1:8" ht="30">
      <c r="A90" s="1" t="s">
        <v>303</v>
      </c>
      <c r="B90" s="2">
        <v>2022</v>
      </c>
      <c r="C90" s="1" t="s">
        <v>1</v>
      </c>
      <c r="D90" s="3" t="s">
        <v>158</v>
      </c>
      <c r="E90" s="3" t="s">
        <v>3</v>
      </c>
      <c r="F90" s="1" t="s">
        <v>8</v>
      </c>
      <c r="G90" s="4">
        <v>7759.08</v>
      </c>
      <c r="H90" s="1" t="s">
        <v>213</v>
      </c>
    </row>
    <row r="91" spans="1:8" ht="30">
      <c r="A91" s="1" t="s">
        <v>303</v>
      </c>
      <c r="B91" s="2">
        <v>2022</v>
      </c>
      <c r="C91" s="1" t="s">
        <v>1</v>
      </c>
      <c r="D91" s="3" t="s">
        <v>158</v>
      </c>
      <c r="E91" s="3" t="s">
        <v>3</v>
      </c>
      <c r="F91" s="1" t="s">
        <v>8</v>
      </c>
      <c r="G91" s="4">
        <v>7759.07</v>
      </c>
      <c r="H91" s="1" t="s">
        <v>213</v>
      </c>
    </row>
    <row r="92" spans="1:8" ht="30">
      <c r="A92" s="1" t="s">
        <v>304</v>
      </c>
      <c r="B92" s="2">
        <v>2022</v>
      </c>
      <c r="C92" s="1" t="s">
        <v>1</v>
      </c>
      <c r="D92" s="3" t="s">
        <v>158</v>
      </c>
      <c r="E92" s="3" t="s">
        <v>3</v>
      </c>
      <c r="F92" s="1" t="s">
        <v>8</v>
      </c>
      <c r="G92" s="4">
        <v>2969.15</v>
      </c>
      <c r="H92" s="1" t="s">
        <v>213</v>
      </c>
    </row>
    <row r="93" spans="1:8" ht="30">
      <c r="A93" s="1" t="s">
        <v>304</v>
      </c>
      <c r="B93" s="2">
        <v>2022</v>
      </c>
      <c r="C93" s="1" t="s">
        <v>1</v>
      </c>
      <c r="D93" s="3" t="s">
        <v>158</v>
      </c>
      <c r="E93" s="3" t="s">
        <v>3</v>
      </c>
      <c r="F93" s="1" t="s">
        <v>8</v>
      </c>
      <c r="G93" s="4">
        <v>2969.15</v>
      </c>
      <c r="H93" s="1" t="s">
        <v>213</v>
      </c>
    </row>
    <row r="94" spans="1:8" ht="30">
      <c r="A94" s="1" t="s">
        <v>304</v>
      </c>
      <c r="B94" s="2">
        <v>2022</v>
      </c>
      <c r="C94" s="1" t="s">
        <v>1</v>
      </c>
      <c r="D94" s="3" t="s">
        <v>158</v>
      </c>
      <c r="E94" s="3" t="s">
        <v>3</v>
      </c>
      <c r="F94" s="1" t="s">
        <v>8</v>
      </c>
      <c r="G94" s="4">
        <v>2969.15</v>
      </c>
      <c r="H94" s="1" t="s">
        <v>213</v>
      </c>
    </row>
    <row r="95" spans="1:8" ht="30">
      <c r="A95" s="1" t="s">
        <v>304</v>
      </c>
      <c r="B95" s="2">
        <v>2022</v>
      </c>
      <c r="C95" s="1" t="s">
        <v>1</v>
      </c>
      <c r="D95" s="3" t="s">
        <v>158</v>
      </c>
      <c r="E95" s="3" t="s">
        <v>3</v>
      </c>
      <c r="F95" s="1" t="s">
        <v>8</v>
      </c>
      <c r="G95" s="4">
        <v>2969.15</v>
      </c>
      <c r="H95" s="1" t="s">
        <v>213</v>
      </c>
    </row>
    <row r="96" spans="1:8" ht="30">
      <c r="A96" s="1" t="s">
        <v>304</v>
      </c>
      <c r="B96" s="2">
        <v>2022</v>
      </c>
      <c r="C96" s="1" t="s">
        <v>1</v>
      </c>
      <c r="D96" s="3" t="s">
        <v>158</v>
      </c>
      <c r="E96" s="3" t="s">
        <v>3</v>
      </c>
      <c r="F96" s="1" t="s">
        <v>8</v>
      </c>
      <c r="G96" s="4">
        <v>2969.15</v>
      </c>
      <c r="H96" s="1" t="s">
        <v>213</v>
      </c>
    </row>
    <row r="97" spans="1:8" ht="30">
      <c r="A97" s="1" t="s">
        <v>304</v>
      </c>
      <c r="B97" s="2">
        <v>2022</v>
      </c>
      <c r="C97" s="1" t="s">
        <v>1</v>
      </c>
      <c r="D97" s="3" t="s">
        <v>158</v>
      </c>
      <c r="E97" s="3" t="s">
        <v>3</v>
      </c>
      <c r="F97" s="1" t="s">
        <v>8</v>
      </c>
      <c r="G97" s="4">
        <v>2969.15</v>
      </c>
      <c r="H97" s="1" t="s">
        <v>213</v>
      </c>
    </row>
    <row r="98" spans="1:8" ht="30">
      <c r="A98" s="1" t="s">
        <v>304</v>
      </c>
      <c r="B98" s="2">
        <v>2022</v>
      </c>
      <c r="C98" s="1" t="s">
        <v>1</v>
      </c>
      <c r="D98" s="3" t="s">
        <v>158</v>
      </c>
      <c r="E98" s="3" t="s">
        <v>3</v>
      </c>
      <c r="F98" s="1" t="s">
        <v>8</v>
      </c>
      <c r="G98" s="4">
        <v>2969.15</v>
      </c>
      <c r="H98" s="1" t="s">
        <v>213</v>
      </c>
    </row>
    <row r="99" spans="1:8" ht="30">
      <c r="A99" s="1" t="s">
        <v>304</v>
      </c>
      <c r="B99" s="2">
        <v>2022</v>
      </c>
      <c r="C99" s="1" t="s">
        <v>1</v>
      </c>
      <c r="D99" s="3" t="s">
        <v>158</v>
      </c>
      <c r="E99" s="3" t="s">
        <v>3</v>
      </c>
      <c r="F99" s="1" t="s">
        <v>8</v>
      </c>
      <c r="G99" s="4">
        <v>2969.15</v>
      </c>
      <c r="H99" s="1" t="s">
        <v>213</v>
      </c>
    </row>
    <row r="100" spans="1:8" ht="30">
      <c r="A100" s="1" t="s">
        <v>304</v>
      </c>
      <c r="B100" s="2">
        <v>2022</v>
      </c>
      <c r="C100" s="1" t="s">
        <v>1</v>
      </c>
      <c r="D100" s="3" t="s">
        <v>158</v>
      </c>
      <c r="E100" s="3" t="s">
        <v>3</v>
      </c>
      <c r="F100" s="1" t="s">
        <v>8</v>
      </c>
      <c r="G100" s="4">
        <v>2969.15</v>
      </c>
      <c r="H100" s="1" t="s">
        <v>213</v>
      </c>
    </row>
    <row r="101" spans="1:8" ht="30">
      <c r="A101" s="1" t="s">
        <v>304</v>
      </c>
      <c r="B101" s="2">
        <v>2022</v>
      </c>
      <c r="C101" s="1" t="s">
        <v>1</v>
      </c>
      <c r="D101" s="3" t="s">
        <v>158</v>
      </c>
      <c r="E101" s="3" t="s">
        <v>3</v>
      </c>
      <c r="F101" s="1" t="s">
        <v>8</v>
      </c>
      <c r="G101" s="4">
        <v>2969.15</v>
      </c>
      <c r="H101" s="1" t="s">
        <v>213</v>
      </c>
    </row>
    <row r="102" spans="1:8" ht="30">
      <c r="A102" s="1" t="s">
        <v>304</v>
      </c>
      <c r="B102" s="2">
        <v>2022</v>
      </c>
      <c r="C102" s="1" t="s">
        <v>1</v>
      </c>
      <c r="D102" s="3" t="s">
        <v>158</v>
      </c>
      <c r="E102" s="3" t="s">
        <v>3</v>
      </c>
      <c r="F102" s="1" t="s">
        <v>8</v>
      </c>
      <c r="G102" s="4">
        <v>2969.15</v>
      </c>
      <c r="H102" s="1" t="s">
        <v>213</v>
      </c>
    </row>
    <row r="103" spans="1:8" ht="30">
      <c r="A103" s="1" t="s">
        <v>304</v>
      </c>
      <c r="B103" s="2">
        <v>2022</v>
      </c>
      <c r="C103" s="1" t="s">
        <v>1</v>
      </c>
      <c r="D103" s="3" t="s">
        <v>158</v>
      </c>
      <c r="E103" s="3" t="s">
        <v>3</v>
      </c>
      <c r="F103" s="1" t="s">
        <v>8</v>
      </c>
      <c r="G103" s="4">
        <v>2969.15</v>
      </c>
      <c r="H103" s="1" t="s">
        <v>213</v>
      </c>
    </row>
    <row r="104" spans="1:8" ht="30">
      <c r="A104" s="1" t="s">
        <v>304</v>
      </c>
      <c r="B104" s="2">
        <v>2022</v>
      </c>
      <c r="C104" s="1" t="s">
        <v>1</v>
      </c>
      <c r="D104" s="3" t="s">
        <v>158</v>
      </c>
      <c r="E104" s="3" t="s">
        <v>3</v>
      </c>
      <c r="F104" s="1" t="s">
        <v>8</v>
      </c>
      <c r="G104" s="4">
        <v>2969.15</v>
      </c>
      <c r="H104" s="1" t="s">
        <v>213</v>
      </c>
    </row>
    <row r="105" spans="1:8" ht="30">
      <c r="A105" s="1" t="s">
        <v>304</v>
      </c>
      <c r="B105" s="2">
        <v>2022</v>
      </c>
      <c r="C105" s="1" t="s">
        <v>1</v>
      </c>
      <c r="D105" s="3" t="s">
        <v>158</v>
      </c>
      <c r="E105" s="3" t="s">
        <v>3</v>
      </c>
      <c r="F105" s="1" t="s">
        <v>8</v>
      </c>
      <c r="G105" s="4">
        <v>2969.15</v>
      </c>
      <c r="H105" s="1" t="s">
        <v>213</v>
      </c>
    </row>
    <row r="106" spans="1:8" ht="30">
      <c r="A106" s="1" t="s">
        <v>304</v>
      </c>
      <c r="B106" s="2">
        <v>2022</v>
      </c>
      <c r="C106" s="1" t="s">
        <v>1</v>
      </c>
      <c r="D106" s="3" t="s">
        <v>158</v>
      </c>
      <c r="E106" s="3" t="s">
        <v>3</v>
      </c>
      <c r="F106" s="1" t="s">
        <v>8</v>
      </c>
      <c r="G106" s="4">
        <v>2969.15</v>
      </c>
      <c r="H106" s="1" t="s">
        <v>213</v>
      </c>
    </row>
    <row r="107" spans="1:8" ht="30">
      <c r="A107" s="1" t="s">
        <v>304</v>
      </c>
      <c r="B107" s="2">
        <v>2022</v>
      </c>
      <c r="C107" s="1" t="s">
        <v>1</v>
      </c>
      <c r="D107" s="3" t="s">
        <v>158</v>
      </c>
      <c r="E107" s="3" t="s">
        <v>3</v>
      </c>
      <c r="F107" s="1" t="s">
        <v>8</v>
      </c>
      <c r="G107" s="4">
        <v>2969.15</v>
      </c>
      <c r="H107" s="1" t="s">
        <v>213</v>
      </c>
    </row>
    <row r="108" spans="1:8" ht="30">
      <c r="A108" s="1" t="s">
        <v>304</v>
      </c>
      <c r="B108" s="2">
        <v>2022</v>
      </c>
      <c r="C108" s="1" t="s">
        <v>1</v>
      </c>
      <c r="D108" s="3" t="s">
        <v>158</v>
      </c>
      <c r="E108" s="3" t="s">
        <v>3</v>
      </c>
      <c r="F108" s="1" t="s">
        <v>8</v>
      </c>
      <c r="G108" s="4">
        <v>2969.15</v>
      </c>
      <c r="H108" s="1" t="s">
        <v>213</v>
      </c>
    </row>
    <row r="109" spans="1:8" ht="30">
      <c r="A109" s="1" t="s">
        <v>304</v>
      </c>
      <c r="B109" s="2">
        <v>2022</v>
      </c>
      <c r="C109" s="1" t="s">
        <v>1</v>
      </c>
      <c r="D109" s="3" t="s">
        <v>158</v>
      </c>
      <c r="E109" s="3" t="s">
        <v>3</v>
      </c>
      <c r="F109" s="1" t="s">
        <v>8</v>
      </c>
      <c r="G109" s="4">
        <v>2969.15</v>
      </c>
      <c r="H109" s="1" t="s">
        <v>213</v>
      </c>
    </row>
    <row r="110" spans="1:8" ht="30">
      <c r="A110" s="1" t="s">
        <v>304</v>
      </c>
      <c r="B110" s="2">
        <v>2022</v>
      </c>
      <c r="C110" s="1" t="s">
        <v>1</v>
      </c>
      <c r="D110" s="3" t="s">
        <v>158</v>
      </c>
      <c r="E110" s="3" t="s">
        <v>3</v>
      </c>
      <c r="F110" s="1" t="s">
        <v>8</v>
      </c>
      <c r="G110" s="4">
        <v>2969.15</v>
      </c>
      <c r="H110" s="1" t="s">
        <v>213</v>
      </c>
    </row>
    <row r="111" spans="1:8" ht="30">
      <c r="A111" s="1" t="s">
        <v>304</v>
      </c>
      <c r="B111" s="2">
        <v>2022</v>
      </c>
      <c r="C111" s="1" t="s">
        <v>1</v>
      </c>
      <c r="D111" s="3" t="s">
        <v>158</v>
      </c>
      <c r="E111" s="3" t="s">
        <v>3</v>
      </c>
      <c r="F111" s="1" t="s">
        <v>8</v>
      </c>
      <c r="G111" s="4">
        <v>2969.15</v>
      </c>
      <c r="H111" s="1" t="s">
        <v>213</v>
      </c>
    </row>
    <row r="112" spans="1:8" ht="30">
      <c r="A112" s="1" t="s">
        <v>304</v>
      </c>
      <c r="B112" s="2">
        <v>2022</v>
      </c>
      <c r="C112" s="1" t="s">
        <v>1</v>
      </c>
      <c r="D112" s="3" t="s">
        <v>158</v>
      </c>
      <c r="E112" s="3" t="s">
        <v>3</v>
      </c>
      <c r="F112" s="1" t="s">
        <v>8</v>
      </c>
      <c r="G112" s="4">
        <v>2969.15</v>
      </c>
      <c r="H112" s="1" t="s">
        <v>213</v>
      </c>
    </row>
    <row r="113" spans="1:8" ht="30">
      <c r="A113" s="1" t="s">
        <v>304</v>
      </c>
      <c r="B113" s="2">
        <v>2022</v>
      </c>
      <c r="C113" s="1" t="s">
        <v>1</v>
      </c>
      <c r="D113" s="3" t="s">
        <v>158</v>
      </c>
      <c r="E113" s="3" t="s">
        <v>3</v>
      </c>
      <c r="F113" s="1" t="s">
        <v>8</v>
      </c>
      <c r="G113" s="4">
        <v>2969.15</v>
      </c>
      <c r="H113" s="1" t="s">
        <v>213</v>
      </c>
    </row>
    <row r="114" spans="1:8" ht="30">
      <c r="A114" s="1" t="s">
        <v>304</v>
      </c>
      <c r="B114" s="2">
        <v>2022</v>
      </c>
      <c r="C114" s="1" t="s">
        <v>1</v>
      </c>
      <c r="D114" s="3" t="s">
        <v>158</v>
      </c>
      <c r="E114" s="3" t="s">
        <v>3</v>
      </c>
      <c r="F114" s="1" t="s">
        <v>8</v>
      </c>
      <c r="G114" s="4">
        <v>2969.15</v>
      </c>
      <c r="H114" s="1" t="s">
        <v>213</v>
      </c>
    </row>
    <row r="115" spans="1:8" ht="30">
      <c r="A115" s="1" t="s">
        <v>304</v>
      </c>
      <c r="B115" s="2">
        <v>2022</v>
      </c>
      <c r="C115" s="1" t="s">
        <v>1</v>
      </c>
      <c r="D115" s="3" t="s">
        <v>158</v>
      </c>
      <c r="E115" s="3" t="s">
        <v>3</v>
      </c>
      <c r="F115" s="1" t="s">
        <v>8</v>
      </c>
      <c r="G115" s="4">
        <v>2969.15</v>
      </c>
      <c r="H115" s="1" t="s">
        <v>213</v>
      </c>
    </row>
    <row r="116" spans="1:8" ht="30">
      <c r="A116" s="1" t="s">
        <v>304</v>
      </c>
      <c r="B116" s="2">
        <v>2022</v>
      </c>
      <c r="C116" s="1" t="s">
        <v>1</v>
      </c>
      <c r="D116" s="3" t="s">
        <v>158</v>
      </c>
      <c r="E116" s="3" t="s">
        <v>3</v>
      </c>
      <c r="F116" s="1" t="s">
        <v>8</v>
      </c>
      <c r="G116" s="4">
        <v>2969.15</v>
      </c>
      <c r="H116" s="1" t="s">
        <v>213</v>
      </c>
    </row>
    <row r="117" spans="1:8" ht="30">
      <c r="A117" s="1" t="s">
        <v>304</v>
      </c>
      <c r="B117" s="2">
        <v>2022</v>
      </c>
      <c r="C117" s="1" t="s">
        <v>1</v>
      </c>
      <c r="D117" s="3" t="s">
        <v>158</v>
      </c>
      <c r="E117" s="3" t="s">
        <v>3</v>
      </c>
      <c r="F117" s="1" t="s">
        <v>8</v>
      </c>
      <c r="G117" s="4">
        <v>2969.15</v>
      </c>
      <c r="H117" s="1" t="s">
        <v>213</v>
      </c>
    </row>
    <row r="118" spans="1:8" ht="30">
      <c r="A118" s="1" t="s">
        <v>304</v>
      </c>
      <c r="B118" s="2">
        <v>2022</v>
      </c>
      <c r="C118" s="1" t="s">
        <v>1</v>
      </c>
      <c r="D118" s="3" t="s">
        <v>158</v>
      </c>
      <c r="E118" s="3" t="s">
        <v>3</v>
      </c>
      <c r="F118" s="1" t="s">
        <v>8</v>
      </c>
      <c r="G118" s="4">
        <v>2969.15</v>
      </c>
      <c r="H118" s="1" t="s">
        <v>213</v>
      </c>
    </row>
    <row r="119" spans="1:8" ht="30">
      <c r="A119" s="1" t="s">
        <v>304</v>
      </c>
      <c r="B119" s="2">
        <v>2022</v>
      </c>
      <c r="C119" s="1" t="s">
        <v>1</v>
      </c>
      <c r="D119" s="3" t="s">
        <v>158</v>
      </c>
      <c r="E119" s="3" t="s">
        <v>3</v>
      </c>
      <c r="F119" s="1" t="s">
        <v>8</v>
      </c>
      <c r="G119" s="4">
        <v>2969.15</v>
      </c>
      <c r="H119" s="1" t="s">
        <v>213</v>
      </c>
    </row>
    <row r="120" spans="1:8" ht="30">
      <c r="A120" s="1" t="s">
        <v>304</v>
      </c>
      <c r="B120" s="2">
        <v>2022</v>
      </c>
      <c r="C120" s="1" t="s">
        <v>1</v>
      </c>
      <c r="D120" s="3" t="s">
        <v>158</v>
      </c>
      <c r="E120" s="3" t="s">
        <v>3</v>
      </c>
      <c r="F120" s="1" t="s">
        <v>8</v>
      </c>
      <c r="G120" s="4">
        <v>2969.15</v>
      </c>
      <c r="H120" s="1" t="s">
        <v>213</v>
      </c>
    </row>
    <row r="121" spans="1:8" ht="30">
      <c r="A121" s="1" t="s">
        <v>304</v>
      </c>
      <c r="B121" s="2">
        <v>2022</v>
      </c>
      <c r="C121" s="1" t="s">
        <v>1</v>
      </c>
      <c r="D121" s="3" t="s">
        <v>158</v>
      </c>
      <c r="E121" s="3" t="s">
        <v>3</v>
      </c>
      <c r="F121" s="1" t="s">
        <v>8</v>
      </c>
      <c r="G121" s="4">
        <v>2969.15</v>
      </c>
      <c r="H121" s="1" t="s">
        <v>213</v>
      </c>
    </row>
    <row r="122" spans="1:8" ht="30">
      <c r="A122" s="1" t="s">
        <v>304</v>
      </c>
      <c r="B122" s="2">
        <v>2022</v>
      </c>
      <c r="C122" s="1" t="s">
        <v>1</v>
      </c>
      <c r="D122" s="3" t="s">
        <v>158</v>
      </c>
      <c r="E122" s="3" t="s">
        <v>3</v>
      </c>
      <c r="F122" s="1" t="s">
        <v>8</v>
      </c>
      <c r="G122" s="4">
        <v>2969.15</v>
      </c>
      <c r="H122" s="1" t="s">
        <v>213</v>
      </c>
    </row>
    <row r="123" spans="1:8" ht="30">
      <c r="A123" s="1" t="s">
        <v>304</v>
      </c>
      <c r="B123" s="2">
        <v>2022</v>
      </c>
      <c r="C123" s="1" t="s">
        <v>1</v>
      </c>
      <c r="D123" s="3" t="s">
        <v>158</v>
      </c>
      <c r="E123" s="3" t="s">
        <v>3</v>
      </c>
      <c r="F123" s="1" t="s">
        <v>8</v>
      </c>
      <c r="G123" s="4">
        <v>2969.15</v>
      </c>
      <c r="H123" s="1" t="s">
        <v>213</v>
      </c>
    </row>
    <row r="124" spans="1:8" ht="30">
      <c r="A124" s="1" t="s">
        <v>304</v>
      </c>
      <c r="B124" s="2">
        <v>2022</v>
      </c>
      <c r="C124" s="1" t="s">
        <v>1</v>
      </c>
      <c r="D124" s="3" t="s">
        <v>158</v>
      </c>
      <c r="E124" s="3" t="s">
        <v>3</v>
      </c>
      <c r="F124" s="1" t="s">
        <v>8</v>
      </c>
      <c r="G124" s="4">
        <v>2969.15</v>
      </c>
      <c r="H124" s="1" t="s">
        <v>213</v>
      </c>
    </row>
    <row r="125" spans="1:8" ht="30">
      <c r="A125" s="1" t="s">
        <v>304</v>
      </c>
      <c r="B125" s="2">
        <v>2022</v>
      </c>
      <c r="C125" s="1" t="s">
        <v>1</v>
      </c>
      <c r="D125" s="3" t="s">
        <v>158</v>
      </c>
      <c r="E125" s="3" t="s">
        <v>3</v>
      </c>
      <c r="F125" s="1" t="s">
        <v>8</v>
      </c>
      <c r="G125" s="4">
        <v>2969.15</v>
      </c>
      <c r="H125" s="1" t="s">
        <v>213</v>
      </c>
    </row>
    <row r="126" spans="1:8" ht="30">
      <c r="A126" s="1" t="s">
        <v>304</v>
      </c>
      <c r="B126" s="2">
        <v>2022</v>
      </c>
      <c r="C126" s="1" t="s">
        <v>1</v>
      </c>
      <c r="D126" s="3" t="s">
        <v>158</v>
      </c>
      <c r="E126" s="3" t="s">
        <v>3</v>
      </c>
      <c r="F126" s="1" t="s">
        <v>8</v>
      </c>
      <c r="G126" s="4">
        <v>2969.01</v>
      </c>
      <c r="H126" s="1" t="s">
        <v>213</v>
      </c>
    </row>
    <row r="127" spans="1:8" ht="30">
      <c r="A127" s="1" t="s">
        <v>305</v>
      </c>
      <c r="B127" s="2">
        <v>2022</v>
      </c>
      <c r="C127" s="1" t="s">
        <v>1</v>
      </c>
      <c r="D127" s="3" t="s">
        <v>306</v>
      </c>
      <c r="E127" s="3" t="s">
        <v>3</v>
      </c>
      <c r="F127" s="1" t="s">
        <v>8</v>
      </c>
      <c r="G127" s="4">
        <v>5303.76</v>
      </c>
      <c r="H127" s="1" t="s">
        <v>213</v>
      </c>
    </row>
    <row r="128" spans="1:8" ht="30">
      <c r="A128" s="1" t="s">
        <v>305</v>
      </c>
      <c r="B128" s="2">
        <v>2022</v>
      </c>
      <c r="C128" s="1" t="s">
        <v>1</v>
      </c>
      <c r="D128" s="3" t="s">
        <v>306</v>
      </c>
      <c r="E128" s="3" t="s">
        <v>3</v>
      </c>
      <c r="F128" s="1" t="s">
        <v>8</v>
      </c>
      <c r="G128" s="4">
        <v>5303.76</v>
      </c>
      <c r="H128" s="1" t="s">
        <v>213</v>
      </c>
    </row>
    <row r="129" spans="1:8" ht="30">
      <c r="A129" s="1" t="s">
        <v>305</v>
      </c>
      <c r="B129" s="2">
        <v>2022</v>
      </c>
      <c r="C129" s="1" t="s">
        <v>1</v>
      </c>
      <c r="D129" s="3" t="s">
        <v>306</v>
      </c>
      <c r="E129" s="3" t="s">
        <v>3</v>
      </c>
      <c r="F129" s="1" t="s">
        <v>8</v>
      </c>
      <c r="G129" s="4">
        <v>5303.76</v>
      </c>
      <c r="H129" s="1" t="s">
        <v>213</v>
      </c>
    </row>
    <row r="130" spans="1:8" ht="30">
      <c r="A130" s="1" t="s">
        <v>305</v>
      </c>
      <c r="B130" s="2">
        <v>2022</v>
      </c>
      <c r="C130" s="1" t="s">
        <v>1</v>
      </c>
      <c r="D130" s="3" t="s">
        <v>306</v>
      </c>
      <c r="E130" s="3" t="s">
        <v>3</v>
      </c>
      <c r="F130" s="1" t="s">
        <v>8</v>
      </c>
      <c r="G130" s="4">
        <v>5303.76</v>
      </c>
      <c r="H130" s="1" t="s">
        <v>213</v>
      </c>
    </row>
    <row r="131" spans="1:8" ht="30">
      <c r="A131" s="1" t="s">
        <v>305</v>
      </c>
      <c r="B131" s="2">
        <v>2022</v>
      </c>
      <c r="C131" s="1" t="s">
        <v>1</v>
      </c>
      <c r="D131" s="3" t="s">
        <v>306</v>
      </c>
      <c r="E131" s="3" t="s">
        <v>3</v>
      </c>
      <c r="F131" s="1" t="s">
        <v>8</v>
      </c>
      <c r="G131" s="4">
        <v>5303.76</v>
      </c>
      <c r="H131" s="1" t="s">
        <v>213</v>
      </c>
    </row>
    <row r="132" spans="1:8" ht="30">
      <c r="A132" s="1" t="s">
        <v>305</v>
      </c>
      <c r="B132" s="2">
        <v>2022</v>
      </c>
      <c r="C132" s="1" t="s">
        <v>1</v>
      </c>
      <c r="D132" s="3" t="s">
        <v>306</v>
      </c>
      <c r="E132" s="3" t="s">
        <v>3</v>
      </c>
      <c r="F132" s="1" t="s">
        <v>8</v>
      </c>
      <c r="G132" s="4">
        <v>5303.76</v>
      </c>
      <c r="H132" s="1" t="s">
        <v>213</v>
      </c>
    </row>
    <row r="133" spans="1:8" ht="30">
      <c r="A133" s="1" t="s">
        <v>305</v>
      </c>
      <c r="B133" s="2">
        <v>2022</v>
      </c>
      <c r="C133" s="1" t="s">
        <v>1</v>
      </c>
      <c r="D133" s="3" t="s">
        <v>306</v>
      </c>
      <c r="E133" s="3" t="s">
        <v>3</v>
      </c>
      <c r="F133" s="1" t="s">
        <v>8</v>
      </c>
      <c r="G133" s="4">
        <v>5303.76</v>
      </c>
      <c r="H133" s="1" t="s">
        <v>213</v>
      </c>
    </row>
    <row r="134" spans="1:8" ht="30">
      <c r="A134" s="1" t="s">
        <v>305</v>
      </c>
      <c r="B134" s="2">
        <v>2022</v>
      </c>
      <c r="C134" s="1" t="s">
        <v>1</v>
      </c>
      <c r="D134" s="3" t="s">
        <v>306</v>
      </c>
      <c r="E134" s="3" t="s">
        <v>3</v>
      </c>
      <c r="F134" s="1" t="s">
        <v>8</v>
      </c>
      <c r="G134" s="4">
        <v>5303.76</v>
      </c>
      <c r="H134" s="1" t="s">
        <v>213</v>
      </c>
    </row>
    <row r="135" spans="1:8" ht="30">
      <c r="A135" s="1" t="s">
        <v>305</v>
      </c>
      <c r="B135" s="2">
        <v>2022</v>
      </c>
      <c r="C135" s="1" t="s">
        <v>1</v>
      </c>
      <c r="D135" s="3" t="s">
        <v>306</v>
      </c>
      <c r="E135" s="3" t="s">
        <v>3</v>
      </c>
      <c r="F135" s="1" t="s">
        <v>8</v>
      </c>
      <c r="G135" s="4">
        <v>5303.76</v>
      </c>
      <c r="H135" s="1" t="s">
        <v>213</v>
      </c>
    </row>
    <row r="136" spans="1:8" ht="30">
      <c r="A136" s="1" t="s">
        <v>305</v>
      </c>
      <c r="B136" s="2">
        <v>2022</v>
      </c>
      <c r="C136" s="1" t="s">
        <v>1</v>
      </c>
      <c r="D136" s="3" t="s">
        <v>306</v>
      </c>
      <c r="E136" s="3" t="s">
        <v>3</v>
      </c>
      <c r="F136" s="1" t="s">
        <v>8</v>
      </c>
      <c r="G136" s="4">
        <v>5303.76</v>
      </c>
      <c r="H136" s="1" t="s">
        <v>213</v>
      </c>
    </row>
    <row r="137" spans="1:8" ht="30">
      <c r="A137" s="1" t="s">
        <v>304</v>
      </c>
      <c r="B137" s="2">
        <v>2022</v>
      </c>
      <c r="C137" s="1" t="s">
        <v>1</v>
      </c>
      <c r="D137" s="3" t="s">
        <v>158</v>
      </c>
      <c r="E137" s="3" t="s">
        <v>3</v>
      </c>
      <c r="F137" s="1" t="s">
        <v>8</v>
      </c>
      <c r="G137" s="4">
        <v>2969.15</v>
      </c>
      <c r="H137" s="1" t="s">
        <v>213</v>
      </c>
    </row>
    <row r="138" spans="1:8" ht="30">
      <c r="A138" s="1" t="s">
        <v>305</v>
      </c>
      <c r="B138" s="2">
        <v>2022</v>
      </c>
      <c r="C138" s="1" t="s">
        <v>1</v>
      </c>
      <c r="D138" s="3" t="s">
        <v>306</v>
      </c>
      <c r="E138" s="3" t="s">
        <v>3</v>
      </c>
      <c r="F138" s="1" t="s">
        <v>8</v>
      </c>
      <c r="G138" s="4">
        <v>5303.76</v>
      </c>
      <c r="H138" s="1" t="s">
        <v>213</v>
      </c>
    </row>
    <row r="139" spans="1:8" ht="30">
      <c r="A139" s="1" t="s">
        <v>305</v>
      </c>
      <c r="B139" s="2">
        <v>2022</v>
      </c>
      <c r="C139" s="1" t="s">
        <v>1</v>
      </c>
      <c r="D139" s="3" t="s">
        <v>306</v>
      </c>
      <c r="E139" s="3" t="s">
        <v>3</v>
      </c>
      <c r="F139" s="1" t="s">
        <v>8</v>
      </c>
      <c r="G139" s="4">
        <v>5303.76</v>
      </c>
      <c r="H139" s="1" t="s">
        <v>213</v>
      </c>
    </row>
    <row r="140" spans="1:8" ht="30">
      <c r="A140" s="1" t="s">
        <v>305</v>
      </c>
      <c r="B140" s="2">
        <v>2022</v>
      </c>
      <c r="C140" s="1" t="s">
        <v>1</v>
      </c>
      <c r="D140" s="3" t="s">
        <v>306</v>
      </c>
      <c r="E140" s="3" t="s">
        <v>3</v>
      </c>
      <c r="F140" s="1" t="s">
        <v>8</v>
      </c>
      <c r="G140" s="4">
        <v>5303.76</v>
      </c>
      <c r="H140" s="1" t="s">
        <v>213</v>
      </c>
    </row>
    <row r="141" spans="1:8" ht="30">
      <c r="A141" s="1" t="s">
        <v>305</v>
      </c>
      <c r="B141" s="2">
        <v>2022</v>
      </c>
      <c r="C141" s="1" t="s">
        <v>1</v>
      </c>
      <c r="D141" s="3" t="s">
        <v>306</v>
      </c>
      <c r="E141" s="3" t="s">
        <v>3</v>
      </c>
      <c r="F141" s="1" t="s">
        <v>8</v>
      </c>
      <c r="G141" s="4">
        <v>5303.76</v>
      </c>
      <c r="H141" s="1" t="s">
        <v>213</v>
      </c>
    </row>
    <row r="142" spans="1:8" ht="30">
      <c r="A142" s="1" t="s">
        <v>305</v>
      </c>
      <c r="B142" s="2">
        <v>2022</v>
      </c>
      <c r="C142" s="1" t="s">
        <v>1</v>
      </c>
      <c r="D142" s="3" t="s">
        <v>306</v>
      </c>
      <c r="E142" s="3" t="s">
        <v>3</v>
      </c>
      <c r="F142" s="1" t="s">
        <v>8</v>
      </c>
      <c r="G142" s="4">
        <v>5303.76</v>
      </c>
      <c r="H142" s="1" t="s">
        <v>213</v>
      </c>
    </row>
    <row r="143" spans="1:8" ht="30">
      <c r="A143" s="1" t="s">
        <v>305</v>
      </c>
      <c r="B143" s="2">
        <v>2022</v>
      </c>
      <c r="C143" s="1" t="s">
        <v>1</v>
      </c>
      <c r="D143" s="3" t="s">
        <v>306</v>
      </c>
      <c r="E143" s="3" t="s">
        <v>3</v>
      </c>
      <c r="F143" s="1" t="s">
        <v>8</v>
      </c>
      <c r="G143" s="4">
        <v>5303.76</v>
      </c>
      <c r="H143" s="1" t="s">
        <v>213</v>
      </c>
    </row>
    <row r="144" spans="1:8" ht="30">
      <c r="A144" s="1" t="s">
        <v>305</v>
      </c>
      <c r="B144" s="2">
        <v>2022</v>
      </c>
      <c r="C144" s="1" t="s">
        <v>1</v>
      </c>
      <c r="D144" s="3" t="s">
        <v>306</v>
      </c>
      <c r="E144" s="3" t="s">
        <v>3</v>
      </c>
      <c r="F144" s="1" t="s">
        <v>8</v>
      </c>
      <c r="G144" s="4">
        <v>5303.76</v>
      </c>
      <c r="H144" s="1" t="s">
        <v>213</v>
      </c>
    </row>
    <row r="145" spans="1:8" ht="30">
      <c r="A145" s="1" t="s">
        <v>305</v>
      </c>
      <c r="B145" s="2">
        <v>2022</v>
      </c>
      <c r="C145" s="1" t="s">
        <v>1</v>
      </c>
      <c r="D145" s="3" t="s">
        <v>306</v>
      </c>
      <c r="E145" s="3" t="s">
        <v>3</v>
      </c>
      <c r="F145" s="1" t="s">
        <v>8</v>
      </c>
      <c r="G145" s="4">
        <v>5303.76</v>
      </c>
      <c r="H145" s="1" t="s">
        <v>213</v>
      </c>
    </row>
    <row r="146" spans="1:8" ht="30">
      <c r="A146" s="1" t="s">
        <v>305</v>
      </c>
      <c r="B146" s="2">
        <v>2022</v>
      </c>
      <c r="C146" s="1" t="s">
        <v>1</v>
      </c>
      <c r="D146" s="3" t="s">
        <v>306</v>
      </c>
      <c r="E146" s="3" t="s">
        <v>3</v>
      </c>
      <c r="F146" s="1" t="s">
        <v>8</v>
      </c>
      <c r="G146" s="4">
        <v>5303.76</v>
      </c>
      <c r="H146" s="1" t="s">
        <v>213</v>
      </c>
    </row>
    <row r="147" spans="1:8" ht="45">
      <c r="A147" s="1" t="s">
        <v>295</v>
      </c>
      <c r="B147" s="2">
        <v>2021</v>
      </c>
      <c r="C147" s="1" t="s">
        <v>1</v>
      </c>
      <c r="D147" s="3" t="s">
        <v>307</v>
      </c>
      <c r="E147" s="3" t="s">
        <v>3</v>
      </c>
      <c r="F147" s="1" t="s">
        <v>8</v>
      </c>
      <c r="G147" s="4">
        <v>3321</v>
      </c>
      <c r="H147" s="1" t="s">
        <v>213</v>
      </c>
    </row>
    <row r="148" spans="1:8" ht="30">
      <c r="A148" s="1" t="s">
        <v>305</v>
      </c>
      <c r="B148" s="2">
        <v>2022</v>
      </c>
      <c r="C148" s="1" t="s">
        <v>1</v>
      </c>
      <c r="D148" s="3" t="s">
        <v>306</v>
      </c>
      <c r="E148" s="3" t="s">
        <v>3</v>
      </c>
      <c r="F148" s="1" t="s">
        <v>8</v>
      </c>
      <c r="G148" s="4">
        <v>5303.76</v>
      </c>
      <c r="H148" s="1" t="s">
        <v>213</v>
      </c>
    </row>
    <row r="149" spans="1:8" ht="45">
      <c r="A149" s="1" t="s">
        <v>295</v>
      </c>
      <c r="B149" s="2">
        <v>2021</v>
      </c>
      <c r="C149" s="1" t="s">
        <v>1</v>
      </c>
      <c r="D149" s="3" t="s">
        <v>308</v>
      </c>
      <c r="E149" s="3" t="s">
        <v>3</v>
      </c>
      <c r="F149" s="1" t="s">
        <v>8</v>
      </c>
      <c r="G149" s="4">
        <v>3321</v>
      </c>
      <c r="H149" s="1" t="s">
        <v>213</v>
      </c>
    </row>
    <row r="150" spans="1:8" ht="45">
      <c r="A150" s="1" t="s">
        <v>295</v>
      </c>
      <c r="B150" s="2">
        <v>2021</v>
      </c>
      <c r="C150" s="1" t="s">
        <v>1</v>
      </c>
      <c r="D150" s="3" t="s">
        <v>309</v>
      </c>
      <c r="E150" s="3" t="s">
        <v>3</v>
      </c>
      <c r="F150" s="1" t="s">
        <v>8</v>
      </c>
      <c r="G150" s="4">
        <v>3321</v>
      </c>
      <c r="H150" s="1" t="s">
        <v>213</v>
      </c>
    </row>
    <row r="151" spans="1:8" ht="45">
      <c r="A151" s="1" t="s">
        <v>295</v>
      </c>
      <c r="B151" s="2">
        <v>2021</v>
      </c>
      <c r="C151" s="1" t="s">
        <v>1</v>
      </c>
      <c r="D151" s="3" t="s">
        <v>310</v>
      </c>
      <c r="E151" s="3" t="s">
        <v>3</v>
      </c>
      <c r="F151" s="1" t="s">
        <v>8</v>
      </c>
      <c r="G151" s="4">
        <v>3321</v>
      </c>
      <c r="H151" s="1" t="s">
        <v>213</v>
      </c>
    </row>
    <row r="152" spans="1:8" ht="30">
      <c r="A152" s="1" t="s">
        <v>311</v>
      </c>
      <c r="B152" s="2">
        <v>2022</v>
      </c>
      <c r="C152" s="1" t="s">
        <v>1</v>
      </c>
      <c r="D152" s="3" t="s">
        <v>312</v>
      </c>
      <c r="E152" s="3" t="s">
        <v>3</v>
      </c>
      <c r="F152" s="1" t="s">
        <v>8</v>
      </c>
      <c r="G152" s="4">
        <v>7859.7</v>
      </c>
      <c r="H152" s="1" t="s">
        <v>213</v>
      </c>
    </row>
    <row r="153" spans="1:8" ht="30">
      <c r="A153" s="1" t="s">
        <v>311</v>
      </c>
      <c r="B153" s="2">
        <v>2022</v>
      </c>
      <c r="C153" s="1" t="s">
        <v>1</v>
      </c>
      <c r="D153" s="3" t="s">
        <v>312</v>
      </c>
      <c r="E153" s="3" t="s">
        <v>3</v>
      </c>
      <c r="F153" s="1" t="s">
        <v>8</v>
      </c>
      <c r="G153" s="4">
        <v>7859.7</v>
      </c>
      <c r="H153" s="1" t="s">
        <v>213</v>
      </c>
    </row>
    <row r="154" spans="1:8" ht="30">
      <c r="A154" s="1" t="s">
        <v>311</v>
      </c>
      <c r="B154" s="2">
        <v>2022</v>
      </c>
      <c r="C154" s="1" t="s">
        <v>1</v>
      </c>
      <c r="D154" s="3" t="s">
        <v>312</v>
      </c>
      <c r="E154" s="3" t="s">
        <v>3</v>
      </c>
      <c r="F154" s="1" t="s">
        <v>8</v>
      </c>
      <c r="G154" s="4">
        <v>7859.7</v>
      </c>
      <c r="H154" s="1" t="s">
        <v>213</v>
      </c>
    </row>
    <row r="155" spans="1:8" ht="30">
      <c r="A155" s="1" t="s">
        <v>311</v>
      </c>
      <c r="B155" s="2">
        <v>2022</v>
      </c>
      <c r="C155" s="1" t="s">
        <v>1</v>
      </c>
      <c r="D155" s="3" t="s">
        <v>312</v>
      </c>
      <c r="E155" s="3" t="s">
        <v>3</v>
      </c>
      <c r="F155" s="1" t="s">
        <v>8</v>
      </c>
      <c r="G155" s="4">
        <v>7859.7</v>
      </c>
      <c r="H155" s="1" t="s">
        <v>213</v>
      </c>
    </row>
    <row r="156" spans="1:8" ht="30">
      <c r="A156" s="1" t="s">
        <v>311</v>
      </c>
      <c r="B156" s="2">
        <v>2022</v>
      </c>
      <c r="C156" s="1" t="s">
        <v>1</v>
      </c>
      <c r="D156" s="3" t="s">
        <v>313</v>
      </c>
      <c r="E156" s="3" t="s">
        <v>3</v>
      </c>
      <c r="F156" s="1" t="s">
        <v>8</v>
      </c>
      <c r="G156" s="4">
        <v>7859.7</v>
      </c>
      <c r="H156" s="1" t="s">
        <v>213</v>
      </c>
    </row>
    <row r="157" spans="1:8" ht="30">
      <c r="A157" s="1" t="s">
        <v>311</v>
      </c>
      <c r="B157" s="2">
        <v>2022</v>
      </c>
      <c r="C157" s="1" t="s">
        <v>1</v>
      </c>
      <c r="D157" s="3" t="s">
        <v>313</v>
      </c>
      <c r="E157" s="3" t="s">
        <v>3</v>
      </c>
      <c r="F157" s="1" t="s">
        <v>8</v>
      </c>
      <c r="G157" s="4">
        <v>7859.7</v>
      </c>
      <c r="H157" s="1" t="s">
        <v>213</v>
      </c>
    </row>
    <row r="158" spans="1:8" ht="45">
      <c r="A158" s="1" t="s">
        <v>295</v>
      </c>
      <c r="B158" s="2">
        <v>2021</v>
      </c>
      <c r="C158" s="1" t="s">
        <v>1</v>
      </c>
      <c r="D158" s="3" t="s">
        <v>314</v>
      </c>
      <c r="E158" s="3" t="s">
        <v>3</v>
      </c>
      <c r="F158" s="1" t="s">
        <v>8</v>
      </c>
      <c r="G158" s="4">
        <v>3321</v>
      </c>
      <c r="H158" s="1" t="s">
        <v>213</v>
      </c>
    </row>
    <row r="159" spans="1:8" ht="30">
      <c r="A159" s="1" t="s">
        <v>311</v>
      </c>
      <c r="B159" s="2">
        <v>2022</v>
      </c>
      <c r="C159" s="1" t="s">
        <v>1</v>
      </c>
      <c r="D159" s="3" t="s">
        <v>314</v>
      </c>
      <c r="E159" s="3" t="s">
        <v>3</v>
      </c>
      <c r="F159" s="1" t="s">
        <v>8</v>
      </c>
      <c r="G159" s="4">
        <v>7859.7</v>
      </c>
      <c r="H159" s="1" t="s">
        <v>213</v>
      </c>
    </row>
    <row r="160" spans="1:8" ht="30">
      <c r="A160" s="1" t="s">
        <v>311</v>
      </c>
      <c r="B160" s="2">
        <v>2022</v>
      </c>
      <c r="C160" s="1" t="s">
        <v>1</v>
      </c>
      <c r="D160" s="3" t="s">
        <v>314</v>
      </c>
      <c r="E160" s="3" t="s">
        <v>3</v>
      </c>
      <c r="F160" s="1" t="s">
        <v>8</v>
      </c>
      <c r="G160" s="4">
        <v>7859.7</v>
      </c>
      <c r="H160" s="1" t="s">
        <v>213</v>
      </c>
    </row>
    <row r="161" spans="1:8" ht="30">
      <c r="A161" s="1" t="s">
        <v>311</v>
      </c>
      <c r="B161" s="2">
        <v>2022</v>
      </c>
      <c r="C161" s="1" t="s">
        <v>1</v>
      </c>
      <c r="D161" s="3" t="s">
        <v>315</v>
      </c>
      <c r="E161" s="3" t="s">
        <v>3</v>
      </c>
      <c r="F161" s="1" t="s">
        <v>8</v>
      </c>
      <c r="G161" s="4">
        <v>7859.7</v>
      </c>
      <c r="H161" s="1" t="s">
        <v>213</v>
      </c>
    </row>
    <row r="162" spans="1:8" ht="45">
      <c r="A162" s="1" t="s">
        <v>295</v>
      </c>
      <c r="B162" s="2">
        <v>2021</v>
      </c>
      <c r="C162" s="1" t="s">
        <v>1</v>
      </c>
      <c r="D162" s="3" t="s">
        <v>316</v>
      </c>
      <c r="E162" s="3" t="s">
        <v>3</v>
      </c>
      <c r="F162" s="1" t="s">
        <v>8</v>
      </c>
      <c r="G162" s="4">
        <v>3321</v>
      </c>
      <c r="H162" s="1" t="s">
        <v>213</v>
      </c>
    </row>
    <row r="163" spans="1:8" ht="45">
      <c r="A163" s="1" t="s">
        <v>295</v>
      </c>
      <c r="B163" s="2">
        <v>2021</v>
      </c>
      <c r="C163" s="1" t="s">
        <v>1</v>
      </c>
      <c r="D163" s="3" t="s">
        <v>316</v>
      </c>
      <c r="E163" s="3" t="s">
        <v>3</v>
      </c>
      <c r="F163" s="1" t="s">
        <v>8</v>
      </c>
      <c r="G163" s="4">
        <v>3321</v>
      </c>
      <c r="H163" s="1" t="s">
        <v>213</v>
      </c>
    </row>
    <row r="164" spans="1:8" ht="30">
      <c r="A164" s="1" t="s">
        <v>317</v>
      </c>
      <c r="B164" s="2">
        <v>2019</v>
      </c>
      <c r="C164" s="1" t="s">
        <v>62</v>
      </c>
      <c r="D164" s="3" t="s">
        <v>318</v>
      </c>
      <c r="E164" s="3" t="s">
        <v>3</v>
      </c>
      <c r="F164" s="1" t="s">
        <v>64</v>
      </c>
      <c r="G164" s="4">
        <v>999</v>
      </c>
      <c r="H164" s="1" t="s">
        <v>213</v>
      </c>
    </row>
    <row r="165" spans="1:8" ht="45">
      <c r="A165" s="1" t="s">
        <v>295</v>
      </c>
      <c r="B165" s="2">
        <v>2021</v>
      </c>
      <c r="C165" s="1" t="s">
        <v>1</v>
      </c>
      <c r="D165" s="3" t="s">
        <v>170</v>
      </c>
      <c r="E165" s="3" t="s">
        <v>3</v>
      </c>
      <c r="F165" s="1" t="s">
        <v>8</v>
      </c>
      <c r="G165" s="4">
        <v>3321</v>
      </c>
      <c r="H165" s="1" t="s">
        <v>213</v>
      </c>
    </row>
    <row r="166" spans="1:8" ht="30">
      <c r="A166" s="1" t="s">
        <v>319</v>
      </c>
      <c r="B166" s="2">
        <v>2022</v>
      </c>
      <c r="C166" s="1" t="s">
        <v>1</v>
      </c>
      <c r="D166" s="3" t="s">
        <v>320</v>
      </c>
      <c r="E166" s="3" t="s">
        <v>3</v>
      </c>
      <c r="F166" s="1" t="s">
        <v>8</v>
      </c>
      <c r="G166" s="4">
        <v>3997.5</v>
      </c>
      <c r="H166" s="1" t="s">
        <v>213</v>
      </c>
    </row>
    <row r="167" spans="1:8" ht="30">
      <c r="A167" s="1" t="s">
        <v>319</v>
      </c>
      <c r="B167" s="2">
        <v>2022</v>
      </c>
      <c r="C167" s="1" t="s">
        <v>1</v>
      </c>
      <c r="D167" s="3" t="s">
        <v>176</v>
      </c>
      <c r="E167" s="3" t="s">
        <v>3</v>
      </c>
      <c r="F167" s="1" t="s">
        <v>8</v>
      </c>
      <c r="G167" s="4">
        <v>3997.5</v>
      </c>
      <c r="H167" s="1" t="s">
        <v>213</v>
      </c>
    </row>
    <row r="168" spans="1:8" ht="45">
      <c r="A168" s="1" t="s">
        <v>295</v>
      </c>
      <c r="B168" s="2">
        <v>2021</v>
      </c>
      <c r="C168" s="1" t="s">
        <v>1</v>
      </c>
      <c r="D168" s="3" t="s">
        <v>321</v>
      </c>
      <c r="E168" s="3" t="s">
        <v>3</v>
      </c>
      <c r="F168" s="1" t="s">
        <v>8</v>
      </c>
      <c r="G168" s="4">
        <v>3321</v>
      </c>
      <c r="H168" s="1" t="s">
        <v>213</v>
      </c>
    </row>
    <row r="169" spans="1:8" ht="30">
      <c r="A169" s="1" t="s">
        <v>322</v>
      </c>
      <c r="B169" s="2">
        <v>2022</v>
      </c>
      <c r="C169" s="1" t="s">
        <v>1</v>
      </c>
      <c r="D169" s="3" t="s">
        <v>323</v>
      </c>
      <c r="E169" s="3" t="s">
        <v>3</v>
      </c>
      <c r="F169" s="1" t="s">
        <v>8</v>
      </c>
      <c r="G169" s="4">
        <v>1100</v>
      </c>
      <c r="H169" s="1" t="s">
        <v>213</v>
      </c>
    </row>
    <row r="170" spans="1:8" ht="30">
      <c r="A170" s="1" t="s">
        <v>322</v>
      </c>
      <c r="B170" s="2">
        <v>2022</v>
      </c>
      <c r="C170" s="1" t="s">
        <v>1</v>
      </c>
      <c r="D170" s="3" t="s">
        <v>323</v>
      </c>
      <c r="E170" s="3" t="s">
        <v>3</v>
      </c>
      <c r="F170" s="1" t="s">
        <v>8</v>
      </c>
      <c r="G170" s="4">
        <v>1100</v>
      </c>
      <c r="H170" s="1" t="s">
        <v>213</v>
      </c>
    </row>
    <row r="171" spans="1:8" ht="30">
      <c r="A171" s="1" t="s">
        <v>322</v>
      </c>
      <c r="B171" s="2">
        <v>2022</v>
      </c>
      <c r="C171" s="1" t="s">
        <v>1</v>
      </c>
      <c r="D171" s="3" t="s">
        <v>323</v>
      </c>
      <c r="E171" s="3" t="s">
        <v>3</v>
      </c>
      <c r="F171" s="1" t="s">
        <v>8</v>
      </c>
      <c r="G171" s="4">
        <v>1100</v>
      </c>
      <c r="H171" s="1" t="s">
        <v>213</v>
      </c>
    </row>
    <row r="172" spans="1:8" ht="30">
      <c r="A172" s="1" t="s">
        <v>322</v>
      </c>
      <c r="B172" s="2">
        <v>2022</v>
      </c>
      <c r="C172" s="1" t="s">
        <v>1</v>
      </c>
      <c r="D172" s="3" t="s">
        <v>323</v>
      </c>
      <c r="E172" s="3" t="s">
        <v>3</v>
      </c>
      <c r="F172" s="1" t="s">
        <v>8</v>
      </c>
      <c r="G172" s="4">
        <v>1100</v>
      </c>
      <c r="H172" s="1" t="s">
        <v>213</v>
      </c>
    </row>
    <row r="173" spans="1:8" ht="30">
      <c r="A173" s="1" t="s">
        <v>322</v>
      </c>
      <c r="B173" s="2">
        <v>2022</v>
      </c>
      <c r="C173" s="1" t="s">
        <v>1</v>
      </c>
      <c r="D173" s="3" t="s">
        <v>323</v>
      </c>
      <c r="E173" s="3" t="s">
        <v>3</v>
      </c>
      <c r="F173" s="1" t="s">
        <v>8</v>
      </c>
      <c r="G173" s="4">
        <v>1100</v>
      </c>
      <c r="H173" s="1" t="s">
        <v>213</v>
      </c>
    </row>
    <row r="174" spans="1:8" ht="30">
      <c r="A174" s="1" t="s">
        <v>300</v>
      </c>
      <c r="B174" s="2">
        <v>2019</v>
      </c>
      <c r="C174" s="1" t="s">
        <v>1</v>
      </c>
      <c r="D174" s="3" t="s">
        <v>324</v>
      </c>
      <c r="E174" s="3" t="s">
        <v>3</v>
      </c>
      <c r="F174" s="1" t="s">
        <v>8</v>
      </c>
      <c r="G174" s="4">
        <v>3564.54</v>
      </c>
      <c r="H174" s="1" t="s">
        <v>213</v>
      </c>
    </row>
    <row r="175" spans="1:8" ht="30">
      <c r="A175" s="1" t="s">
        <v>319</v>
      </c>
      <c r="B175" s="2">
        <v>2022</v>
      </c>
      <c r="C175" s="1" t="s">
        <v>1</v>
      </c>
      <c r="D175" s="3" t="s">
        <v>325</v>
      </c>
      <c r="E175" s="3" t="s">
        <v>3</v>
      </c>
      <c r="F175" s="1" t="s">
        <v>8</v>
      </c>
      <c r="G175" s="4">
        <v>3997.5</v>
      </c>
      <c r="H175" s="1" t="s">
        <v>213</v>
      </c>
    </row>
    <row r="176" spans="1:8" ht="30">
      <c r="A176" s="1" t="s">
        <v>319</v>
      </c>
      <c r="B176" s="2">
        <v>2022</v>
      </c>
      <c r="C176" s="1" t="s">
        <v>1</v>
      </c>
      <c r="D176" s="3" t="s">
        <v>326</v>
      </c>
      <c r="E176" s="3" t="s">
        <v>3</v>
      </c>
      <c r="F176" s="1" t="s">
        <v>8</v>
      </c>
      <c r="G176" s="4">
        <v>3997.5</v>
      </c>
      <c r="H176" s="1" t="s">
        <v>213</v>
      </c>
    </row>
    <row r="177" spans="1:8" ht="30">
      <c r="A177" s="1" t="s">
        <v>319</v>
      </c>
      <c r="B177" s="2">
        <v>2022</v>
      </c>
      <c r="C177" s="1" t="s">
        <v>1</v>
      </c>
      <c r="D177" s="3" t="s">
        <v>326</v>
      </c>
      <c r="E177" s="3" t="s">
        <v>3</v>
      </c>
      <c r="F177" s="1" t="s">
        <v>8</v>
      </c>
      <c r="G177" s="4">
        <v>3997.5</v>
      </c>
      <c r="H177" s="1" t="s">
        <v>213</v>
      </c>
    </row>
    <row r="178" spans="1:8" ht="30">
      <c r="A178" s="1" t="s">
        <v>319</v>
      </c>
      <c r="B178" s="2">
        <v>2022</v>
      </c>
      <c r="C178" s="1" t="s">
        <v>1</v>
      </c>
      <c r="D178" s="3" t="s">
        <v>327</v>
      </c>
      <c r="E178" s="3" t="s">
        <v>3</v>
      </c>
      <c r="F178" s="1" t="s">
        <v>8</v>
      </c>
      <c r="G178" s="4">
        <v>3997.5</v>
      </c>
      <c r="H178" s="1" t="s">
        <v>213</v>
      </c>
    </row>
    <row r="179" spans="1:8" ht="30">
      <c r="A179" s="1" t="s">
        <v>293</v>
      </c>
      <c r="B179" s="2">
        <v>2021</v>
      </c>
      <c r="C179" s="1" t="s">
        <v>1</v>
      </c>
      <c r="D179" s="3" t="s">
        <v>328</v>
      </c>
      <c r="E179" s="3" t="s">
        <v>3</v>
      </c>
      <c r="F179" s="1" t="s">
        <v>8</v>
      </c>
      <c r="G179" s="4">
        <v>7011</v>
      </c>
      <c r="H179" s="1" t="s">
        <v>213</v>
      </c>
    </row>
    <row r="180" spans="1:8" ht="30">
      <c r="A180" s="1" t="s">
        <v>319</v>
      </c>
      <c r="B180" s="2">
        <v>2022</v>
      </c>
      <c r="C180" s="1" t="s">
        <v>1</v>
      </c>
      <c r="D180" s="3" t="s">
        <v>178</v>
      </c>
      <c r="E180" s="3" t="s">
        <v>3</v>
      </c>
      <c r="F180" s="1" t="s">
        <v>8</v>
      </c>
      <c r="G180" s="4">
        <v>3997.5</v>
      </c>
      <c r="H180" s="1" t="s">
        <v>213</v>
      </c>
    </row>
    <row r="181" spans="1:8" ht="30">
      <c r="A181" s="1" t="s">
        <v>319</v>
      </c>
      <c r="B181" s="2">
        <v>2022</v>
      </c>
      <c r="C181" s="1" t="s">
        <v>1</v>
      </c>
      <c r="D181" s="3" t="s">
        <v>179</v>
      </c>
      <c r="E181" s="3" t="s">
        <v>3</v>
      </c>
      <c r="F181" s="1" t="s">
        <v>8</v>
      </c>
      <c r="G181" s="4">
        <v>3997.5</v>
      </c>
      <c r="H181" s="1" t="s">
        <v>213</v>
      </c>
    </row>
    <row r="182" spans="1:8" ht="30">
      <c r="A182" s="1" t="s">
        <v>319</v>
      </c>
      <c r="B182" s="2">
        <v>2022</v>
      </c>
      <c r="C182" s="1" t="s">
        <v>1</v>
      </c>
      <c r="D182" s="3" t="s">
        <v>179</v>
      </c>
      <c r="E182" s="3" t="s">
        <v>3</v>
      </c>
      <c r="F182" s="1" t="s">
        <v>8</v>
      </c>
      <c r="G182" s="4">
        <v>3997.5</v>
      </c>
      <c r="H182" s="1" t="s">
        <v>213</v>
      </c>
    </row>
    <row r="183" spans="1:8" ht="30">
      <c r="A183" s="1" t="s">
        <v>319</v>
      </c>
      <c r="B183" s="2">
        <v>2022</v>
      </c>
      <c r="C183" s="1" t="s">
        <v>1</v>
      </c>
      <c r="D183" s="3" t="s">
        <v>179</v>
      </c>
      <c r="E183" s="3" t="s">
        <v>3</v>
      </c>
      <c r="F183" s="1" t="s">
        <v>8</v>
      </c>
      <c r="G183" s="4">
        <v>3997.5</v>
      </c>
      <c r="H183" s="1" t="s">
        <v>213</v>
      </c>
    </row>
    <row r="184" spans="1:8" ht="30">
      <c r="A184" s="1" t="s">
        <v>319</v>
      </c>
      <c r="B184" s="2">
        <v>2022</v>
      </c>
      <c r="C184" s="1" t="s">
        <v>1</v>
      </c>
      <c r="D184" s="3" t="s">
        <v>179</v>
      </c>
      <c r="E184" s="3" t="s">
        <v>3</v>
      </c>
      <c r="F184" s="1" t="s">
        <v>8</v>
      </c>
      <c r="G184" s="4">
        <v>3997.5</v>
      </c>
      <c r="H184" s="1" t="s">
        <v>213</v>
      </c>
    </row>
    <row r="185" spans="1:8" ht="30">
      <c r="A185" s="1" t="s">
        <v>319</v>
      </c>
      <c r="B185" s="2">
        <v>2022</v>
      </c>
      <c r="C185" s="1" t="s">
        <v>1</v>
      </c>
      <c r="D185" s="3" t="s">
        <v>329</v>
      </c>
      <c r="E185" s="3" t="s">
        <v>3</v>
      </c>
      <c r="F185" s="1" t="s">
        <v>8</v>
      </c>
      <c r="G185" s="4">
        <v>3997.5</v>
      </c>
      <c r="H185" s="1" t="s">
        <v>213</v>
      </c>
    </row>
    <row r="186" spans="1:8" ht="30">
      <c r="A186" s="1" t="s">
        <v>330</v>
      </c>
      <c r="B186" s="2">
        <v>2023</v>
      </c>
      <c r="C186" s="1" t="s">
        <v>1</v>
      </c>
      <c r="D186" s="3" t="s">
        <v>329</v>
      </c>
      <c r="E186" s="3" t="s">
        <v>3</v>
      </c>
      <c r="F186" s="1" t="s">
        <v>8</v>
      </c>
      <c r="G186" s="4">
        <v>3507.99</v>
      </c>
      <c r="H186" s="1" t="s">
        <v>213</v>
      </c>
    </row>
    <row r="187" spans="1:8" ht="30">
      <c r="A187" s="1" t="s">
        <v>256</v>
      </c>
      <c r="B187" s="2">
        <v>2019</v>
      </c>
      <c r="C187" s="1" t="s">
        <v>1</v>
      </c>
      <c r="D187" s="3" t="s">
        <v>331</v>
      </c>
      <c r="E187" s="3" t="s">
        <v>3</v>
      </c>
      <c r="F187" s="1" t="s">
        <v>8</v>
      </c>
      <c r="G187" s="4">
        <v>3712.14</v>
      </c>
      <c r="H187" s="1" t="s">
        <v>213</v>
      </c>
    </row>
    <row r="188" spans="1:8" ht="30">
      <c r="A188" s="1" t="s">
        <v>319</v>
      </c>
      <c r="B188" s="2">
        <v>2022</v>
      </c>
      <c r="C188" s="1" t="s">
        <v>1</v>
      </c>
      <c r="D188" s="3" t="s">
        <v>332</v>
      </c>
      <c r="E188" s="3" t="s">
        <v>3</v>
      </c>
      <c r="F188" s="1" t="s">
        <v>8</v>
      </c>
      <c r="G188" s="4">
        <v>3997.5</v>
      </c>
      <c r="H188" s="1" t="s">
        <v>213</v>
      </c>
    </row>
    <row r="189" spans="1:8" ht="30">
      <c r="A189" s="1" t="s">
        <v>319</v>
      </c>
      <c r="B189" s="2">
        <v>2022</v>
      </c>
      <c r="C189" s="1" t="s">
        <v>1</v>
      </c>
      <c r="D189" s="3" t="s">
        <v>333</v>
      </c>
      <c r="E189" s="3" t="s">
        <v>3</v>
      </c>
      <c r="F189" s="1" t="s">
        <v>8</v>
      </c>
      <c r="G189" s="4">
        <v>3997.5</v>
      </c>
      <c r="H189" s="1" t="s">
        <v>213</v>
      </c>
    </row>
    <row r="190" spans="1:8" ht="30">
      <c r="A190" s="1" t="s">
        <v>319</v>
      </c>
      <c r="B190" s="2">
        <v>2022</v>
      </c>
      <c r="C190" s="1" t="s">
        <v>1</v>
      </c>
      <c r="D190" s="3" t="s">
        <v>334</v>
      </c>
      <c r="E190" s="3" t="s">
        <v>3</v>
      </c>
      <c r="F190" s="1" t="s">
        <v>8</v>
      </c>
      <c r="G190" s="4">
        <v>3997.5</v>
      </c>
      <c r="H190" s="1" t="s">
        <v>213</v>
      </c>
    </row>
    <row r="191" spans="1:8" ht="30">
      <c r="A191" s="1" t="s">
        <v>319</v>
      </c>
      <c r="B191" s="2">
        <v>2022</v>
      </c>
      <c r="C191" s="1" t="s">
        <v>1</v>
      </c>
      <c r="D191" s="3" t="s">
        <v>334</v>
      </c>
      <c r="E191" s="3" t="s">
        <v>3</v>
      </c>
      <c r="F191" s="1" t="s">
        <v>8</v>
      </c>
      <c r="G191" s="4">
        <v>3997.5</v>
      </c>
      <c r="H191" s="1" t="s">
        <v>213</v>
      </c>
    </row>
    <row r="192" spans="1:8" ht="30">
      <c r="A192" s="1" t="s">
        <v>293</v>
      </c>
      <c r="B192" s="2">
        <v>2021</v>
      </c>
      <c r="C192" s="1" t="s">
        <v>1</v>
      </c>
      <c r="D192" s="3" t="s">
        <v>335</v>
      </c>
      <c r="E192" s="3" t="s">
        <v>3</v>
      </c>
      <c r="F192" s="1" t="s">
        <v>8</v>
      </c>
      <c r="G192" s="4">
        <v>7011</v>
      </c>
      <c r="H192" s="1" t="s">
        <v>213</v>
      </c>
    </row>
    <row r="193" spans="1:8" ht="30">
      <c r="A193" s="1" t="s">
        <v>319</v>
      </c>
      <c r="B193" s="2">
        <v>2022</v>
      </c>
      <c r="C193" s="1" t="s">
        <v>1</v>
      </c>
      <c r="D193" s="3" t="s">
        <v>336</v>
      </c>
      <c r="E193" s="3" t="s">
        <v>3</v>
      </c>
      <c r="F193" s="1" t="s">
        <v>8</v>
      </c>
      <c r="G193" s="4">
        <v>3997.5</v>
      </c>
      <c r="H193" s="1" t="s">
        <v>213</v>
      </c>
    </row>
    <row r="194" spans="1:8" ht="30">
      <c r="A194" s="1" t="s">
        <v>319</v>
      </c>
      <c r="B194" s="2">
        <v>2022</v>
      </c>
      <c r="C194" s="1" t="s">
        <v>1</v>
      </c>
      <c r="D194" s="3" t="s">
        <v>337</v>
      </c>
      <c r="E194" s="3" t="s">
        <v>3</v>
      </c>
      <c r="F194" s="1" t="s">
        <v>8</v>
      </c>
      <c r="G194" s="4">
        <v>3997.5</v>
      </c>
      <c r="H194" s="1" t="s">
        <v>213</v>
      </c>
    </row>
    <row r="195" spans="1:8" ht="30">
      <c r="A195" s="1" t="s">
        <v>319</v>
      </c>
      <c r="B195" s="2">
        <v>2022</v>
      </c>
      <c r="C195" s="1" t="s">
        <v>1</v>
      </c>
      <c r="D195" s="3" t="s">
        <v>338</v>
      </c>
      <c r="E195" s="3" t="s">
        <v>3</v>
      </c>
      <c r="F195" s="1" t="s">
        <v>8</v>
      </c>
      <c r="G195" s="4">
        <v>3997.5</v>
      </c>
      <c r="H195" s="1" t="s">
        <v>213</v>
      </c>
    </row>
    <row r="196" spans="1:8" ht="30">
      <c r="A196" s="1" t="s">
        <v>319</v>
      </c>
      <c r="B196" s="2">
        <v>2022</v>
      </c>
      <c r="C196" s="1" t="s">
        <v>1</v>
      </c>
      <c r="D196" s="3" t="s">
        <v>338</v>
      </c>
      <c r="E196" s="3" t="s">
        <v>3</v>
      </c>
      <c r="F196" s="1" t="s">
        <v>8</v>
      </c>
      <c r="G196" s="4">
        <v>3997.5</v>
      </c>
      <c r="H196" s="1" t="s">
        <v>213</v>
      </c>
    </row>
    <row r="197" spans="1:8" ht="30">
      <c r="A197" s="1" t="s">
        <v>319</v>
      </c>
      <c r="B197" s="2">
        <v>2022</v>
      </c>
      <c r="C197" s="1" t="s">
        <v>1</v>
      </c>
      <c r="D197" s="3" t="s">
        <v>339</v>
      </c>
      <c r="E197" s="3" t="s">
        <v>3</v>
      </c>
      <c r="F197" s="1" t="s">
        <v>8</v>
      </c>
      <c r="G197" s="4">
        <v>3997.5</v>
      </c>
      <c r="H197" s="1" t="s">
        <v>213</v>
      </c>
    </row>
    <row r="198" spans="1:8" ht="30">
      <c r="A198" s="1" t="s">
        <v>319</v>
      </c>
      <c r="B198" s="2">
        <v>2022</v>
      </c>
      <c r="C198" s="1" t="s">
        <v>1</v>
      </c>
      <c r="D198" s="3" t="s">
        <v>340</v>
      </c>
      <c r="E198" s="3" t="s">
        <v>3</v>
      </c>
      <c r="F198" s="1" t="s">
        <v>8</v>
      </c>
      <c r="G198" s="4">
        <v>3997.5</v>
      </c>
      <c r="H198" s="1" t="s">
        <v>213</v>
      </c>
    </row>
    <row r="199" spans="1:8" ht="30">
      <c r="A199" s="1" t="s">
        <v>319</v>
      </c>
      <c r="B199" s="2">
        <v>2022</v>
      </c>
      <c r="C199" s="1" t="s">
        <v>1</v>
      </c>
      <c r="D199" s="3" t="s">
        <v>341</v>
      </c>
      <c r="E199" s="3" t="s">
        <v>3</v>
      </c>
      <c r="F199" s="1" t="s">
        <v>8</v>
      </c>
      <c r="G199" s="4">
        <v>3997.5</v>
      </c>
      <c r="H199" s="1" t="s">
        <v>213</v>
      </c>
    </row>
    <row r="200" spans="1:8" ht="30">
      <c r="A200" s="1" t="s">
        <v>319</v>
      </c>
      <c r="B200" s="2">
        <v>2022</v>
      </c>
      <c r="C200" s="1" t="s">
        <v>1</v>
      </c>
      <c r="D200" s="3" t="s">
        <v>342</v>
      </c>
      <c r="E200" s="3" t="s">
        <v>3</v>
      </c>
      <c r="F200" s="1" t="s">
        <v>8</v>
      </c>
      <c r="G200" s="4">
        <v>3997.5</v>
      </c>
      <c r="H200" s="1" t="s">
        <v>213</v>
      </c>
    </row>
    <row r="201" spans="1:8" ht="30">
      <c r="A201" s="1" t="s">
        <v>293</v>
      </c>
      <c r="B201" s="2">
        <v>2021</v>
      </c>
      <c r="C201" s="1" t="s">
        <v>1</v>
      </c>
      <c r="D201" s="3" t="s">
        <v>343</v>
      </c>
      <c r="E201" s="3" t="s">
        <v>3</v>
      </c>
      <c r="F201" s="1" t="s">
        <v>8</v>
      </c>
      <c r="G201" s="4">
        <v>7011</v>
      </c>
      <c r="H201" s="1" t="s">
        <v>213</v>
      </c>
    </row>
    <row r="202" spans="1:8" ht="30">
      <c r="A202" s="1" t="s">
        <v>319</v>
      </c>
      <c r="B202" s="2">
        <v>2022</v>
      </c>
      <c r="C202" s="1" t="s">
        <v>1</v>
      </c>
      <c r="D202" s="3" t="s">
        <v>343</v>
      </c>
      <c r="E202" s="3" t="s">
        <v>3</v>
      </c>
      <c r="F202" s="1" t="s">
        <v>8</v>
      </c>
      <c r="G202" s="4">
        <v>3997.5</v>
      </c>
      <c r="H202" s="1" t="s">
        <v>213</v>
      </c>
    </row>
    <row r="203" spans="1:8" ht="30">
      <c r="A203" s="1" t="s">
        <v>319</v>
      </c>
      <c r="B203" s="2">
        <v>2022</v>
      </c>
      <c r="C203" s="1" t="s">
        <v>1</v>
      </c>
      <c r="D203" s="3" t="s">
        <v>343</v>
      </c>
      <c r="E203" s="3" t="s">
        <v>3</v>
      </c>
      <c r="F203" s="1" t="s">
        <v>8</v>
      </c>
      <c r="G203" s="4">
        <v>3997.5</v>
      </c>
      <c r="H203" s="1" t="s">
        <v>213</v>
      </c>
    </row>
    <row r="204" spans="1:8" ht="30">
      <c r="A204" s="1" t="s">
        <v>344</v>
      </c>
      <c r="B204" s="2">
        <v>2023</v>
      </c>
      <c r="C204" s="1" t="s">
        <v>1</v>
      </c>
      <c r="D204" s="3" t="s">
        <v>190</v>
      </c>
      <c r="E204" s="3" t="s">
        <v>3</v>
      </c>
      <c r="F204" s="1" t="s">
        <v>8</v>
      </c>
      <c r="G204" s="4">
        <v>2541</v>
      </c>
      <c r="H204" s="1" t="s">
        <v>213</v>
      </c>
    </row>
    <row r="205" spans="1:8" ht="30">
      <c r="A205" s="1" t="s">
        <v>345</v>
      </c>
      <c r="B205" s="2">
        <v>2023</v>
      </c>
      <c r="C205" s="1" t="s">
        <v>1</v>
      </c>
      <c r="D205" s="3" t="s">
        <v>346</v>
      </c>
      <c r="E205" s="3" t="s">
        <v>3</v>
      </c>
      <c r="F205" s="1" t="s">
        <v>8</v>
      </c>
      <c r="G205" s="4">
        <v>2199</v>
      </c>
      <c r="H205" s="1" t="s">
        <v>213</v>
      </c>
    </row>
    <row r="206" spans="1:8" ht="30">
      <c r="A206" s="1" t="s">
        <v>319</v>
      </c>
      <c r="B206" s="2">
        <v>2022</v>
      </c>
      <c r="C206" s="1" t="s">
        <v>1</v>
      </c>
      <c r="D206" s="3" t="s">
        <v>347</v>
      </c>
      <c r="E206" s="3" t="s">
        <v>3</v>
      </c>
      <c r="F206" s="1" t="s">
        <v>8</v>
      </c>
      <c r="G206" s="4">
        <v>3997.5</v>
      </c>
      <c r="H206" s="1" t="s">
        <v>213</v>
      </c>
    </row>
    <row r="207" spans="1:8" ht="30">
      <c r="A207" s="1" t="s">
        <v>319</v>
      </c>
      <c r="B207" s="2">
        <v>2022</v>
      </c>
      <c r="C207" s="1" t="s">
        <v>1</v>
      </c>
      <c r="D207" s="3" t="s">
        <v>347</v>
      </c>
      <c r="E207" s="3" t="s">
        <v>3</v>
      </c>
      <c r="F207" s="1" t="s">
        <v>8</v>
      </c>
      <c r="G207" s="4">
        <v>3997.5</v>
      </c>
      <c r="H207" s="1" t="s">
        <v>213</v>
      </c>
    </row>
    <row r="208" spans="1:8" ht="30">
      <c r="A208" s="1" t="s">
        <v>348</v>
      </c>
      <c r="B208" s="2">
        <v>2023</v>
      </c>
      <c r="C208" s="1" t="s">
        <v>1</v>
      </c>
      <c r="D208" s="3" t="s">
        <v>349</v>
      </c>
      <c r="E208" s="3" t="s">
        <v>3</v>
      </c>
      <c r="F208" s="1" t="s">
        <v>8</v>
      </c>
      <c r="G208" s="4">
        <v>2952</v>
      </c>
      <c r="H208" s="1" t="s">
        <v>213</v>
      </c>
    </row>
    <row r="209" spans="1:8" ht="30">
      <c r="A209" s="1" t="s">
        <v>348</v>
      </c>
      <c r="B209" s="2">
        <v>2023</v>
      </c>
      <c r="C209" s="1" t="s">
        <v>1</v>
      </c>
      <c r="D209" s="3" t="s">
        <v>349</v>
      </c>
      <c r="E209" s="3" t="s">
        <v>3</v>
      </c>
      <c r="F209" s="1" t="s">
        <v>8</v>
      </c>
      <c r="G209" s="4">
        <v>2952</v>
      </c>
      <c r="H209" s="1" t="s">
        <v>213</v>
      </c>
    </row>
    <row r="210" spans="1:8" ht="30">
      <c r="A210" s="1" t="s">
        <v>348</v>
      </c>
      <c r="B210" s="2">
        <v>2023</v>
      </c>
      <c r="C210" s="1" t="s">
        <v>1</v>
      </c>
      <c r="D210" s="3" t="s">
        <v>349</v>
      </c>
      <c r="E210" s="3" t="s">
        <v>3</v>
      </c>
      <c r="F210" s="1" t="s">
        <v>8</v>
      </c>
      <c r="G210" s="4">
        <v>2952</v>
      </c>
      <c r="H210" s="1" t="s">
        <v>213</v>
      </c>
    </row>
    <row r="211" spans="1:8" ht="30">
      <c r="A211" s="1" t="s">
        <v>348</v>
      </c>
      <c r="B211" s="2">
        <v>2023</v>
      </c>
      <c r="C211" s="1" t="s">
        <v>1</v>
      </c>
      <c r="D211" s="3" t="s">
        <v>349</v>
      </c>
      <c r="E211" s="3" t="s">
        <v>3</v>
      </c>
      <c r="F211" s="1" t="s">
        <v>8</v>
      </c>
      <c r="G211" s="4">
        <v>2952</v>
      </c>
      <c r="H211" s="1" t="s">
        <v>213</v>
      </c>
    </row>
    <row r="212" spans="1:8" ht="30">
      <c r="A212" s="1" t="s">
        <v>348</v>
      </c>
      <c r="B212" s="2">
        <v>2023</v>
      </c>
      <c r="C212" s="1" t="s">
        <v>1</v>
      </c>
      <c r="D212" s="3" t="s">
        <v>350</v>
      </c>
      <c r="E212" s="3" t="s">
        <v>3</v>
      </c>
      <c r="F212" s="1" t="s">
        <v>8</v>
      </c>
      <c r="G212" s="4">
        <v>2952</v>
      </c>
      <c r="H212" s="1" t="s">
        <v>213</v>
      </c>
    </row>
    <row r="213" spans="1:8" ht="30">
      <c r="A213" s="1" t="s">
        <v>348</v>
      </c>
      <c r="B213" s="2">
        <v>2023</v>
      </c>
      <c r="C213" s="1" t="s">
        <v>1</v>
      </c>
      <c r="D213" s="3" t="s">
        <v>351</v>
      </c>
      <c r="E213" s="3" t="s">
        <v>3</v>
      </c>
      <c r="F213" s="1" t="s">
        <v>8</v>
      </c>
      <c r="G213" s="4">
        <v>2952</v>
      </c>
      <c r="H213" s="1" t="s">
        <v>213</v>
      </c>
    </row>
    <row r="214" spans="1:8" ht="30">
      <c r="A214" s="1" t="s">
        <v>348</v>
      </c>
      <c r="B214" s="2">
        <v>2023</v>
      </c>
      <c r="C214" s="1" t="s">
        <v>1</v>
      </c>
      <c r="D214" s="3" t="s">
        <v>352</v>
      </c>
      <c r="E214" s="3" t="s">
        <v>3</v>
      </c>
      <c r="F214" s="1" t="s">
        <v>8</v>
      </c>
      <c r="G214" s="4">
        <v>2952</v>
      </c>
      <c r="H214" s="1" t="s">
        <v>213</v>
      </c>
    </row>
    <row r="215" spans="1:8" ht="30">
      <c r="A215" s="1" t="s">
        <v>348</v>
      </c>
      <c r="B215" s="2">
        <v>2023</v>
      </c>
      <c r="C215" s="1" t="s">
        <v>1</v>
      </c>
      <c r="D215" s="3" t="s">
        <v>352</v>
      </c>
      <c r="E215" s="3" t="s">
        <v>3</v>
      </c>
      <c r="F215" s="1" t="s">
        <v>8</v>
      </c>
      <c r="G215" s="4">
        <v>2952</v>
      </c>
      <c r="H215" s="1" t="s">
        <v>213</v>
      </c>
    </row>
    <row r="216" spans="1:8" ht="30">
      <c r="A216" s="1" t="s">
        <v>348</v>
      </c>
      <c r="B216" s="2">
        <v>2023</v>
      </c>
      <c r="C216" s="1" t="s">
        <v>1</v>
      </c>
      <c r="D216" s="3" t="s">
        <v>353</v>
      </c>
      <c r="E216" s="3" t="s">
        <v>3</v>
      </c>
      <c r="F216" s="1" t="s">
        <v>8</v>
      </c>
      <c r="G216" s="4">
        <v>2952</v>
      </c>
      <c r="H216" s="1" t="s">
        <v>213</v>
      </c>
    </row>
    <row r="217" spans="1:8" ht="30">
      <c r="A217" s="1" t="s">
        <v>348</v>
      </c>
      <c r="B217" s="2">
        <v>2023</v>
      </c>
      <c r="C217" s="1" t="s">
        <v>1</v>
      </c>
      <c r="D217" s="3" t="s">
        <v>354</v>
      </c>
      <c r="E217" s="3" t="s">
        <v>3</v>
      </c>
      <c r="F217" s="1" t="s">
        <v>8</v>
      </c>
      <c r="G217" s="4">
        <v>2952</v>
      </c>
      <c r="H217" s="1" t="s">
        <v>213</v>
      </c>
    </row>
    <row r="218" spans="1:8" ht="30">
      <c r="A218" s="1" t="s">
        <v>348</v>
      </c>
      <c r="B218" s="2">
        <v>2023</v>
      </c>
      <c r="C218" s="1" t="s">
        <v>1</v>
      </c>
      <c r="D218" s="3" t="s">
        <v>354</v>
      </c>
      <c r="E218" s="3" t="s">
        <v>3</v>
      </c>
      <c r="F218" s="1" t="s">
        <v>8</v>
      </c>
      <c r="G218" s="4">
        <v>2952</v>
      </c>
      <c r="H218" s="1" t="s">
        <v>213</v>
      </c>
    </row>
    <row r="219" spans="1:8" ht="30">
      <c r="A219" s="1" t="s">
        <v>355</v>
      </c>
      <c r="B219" s="2">
        <v>2023</v>
      </c>
      <c r="C219" s="1" t="s">
        <v>1</v>
      </c>
      <c r="D219" s="3" t="s">
        <v>356</v>
      </c>
      <c r="E219" s="3" t="s">
        <v>3</v>
      </c>
      <c r="F219" s="1" t="s">
        <v>8</v>
      </c>
      <c r="G219" s="4">
        <v>9890</v>
      </c>
      <c r="H219" s="1" t="s">
        <v>213</v>
      </c>
    </row>
    <row r="220" spans="1:8" ht="30">
      <c r="A220" s="1" t="s">
        <v>348</v>
      </c>
      <c r="B220" s="2">
        <v>2023</v>
      </c>
      <c r="C220" s="1" t="s">
        <v>1</v>
      </c>
      <c r="D220" s="3" t="s">
        <v>357</v>
      </c>
      <c r="E220" s="3" t="s">
        <v>3</v>
      </c>
      <c r="F220" s="1" t="s">
        <v>8</v>
      </c>
      <c r="G220" s="4">
        <v>2952</v>
      </c>
      <c r="H220" s="1" t="s">
        <v>213</v>
      </c>
    </row>
    <row r="221" spans="1:8" ht="30">
      <c r="A221" s="1" t="s">
        <v>358</v>
      </c>
      <c r="B221" s="2">
        <v>2024</v>
      </c>
      <c r="C221" s="1" t="s">
        <v>1</v>
      </c>
      <c r="D221" s="3" t="s">
        <v>359</v>
      </c>
      <c r="E221" s="3" t="s">
        <v>3</v>
      </c>
      <c r="F221" s="1" t="s">
        <v>8</v>
      </c>
      <c r="G221" s="4">
        <v>2261.9699999999998</v>
      </c>
      <c r="H221" s="1" t="s">
        <v>213</v>
      </c>
    </row>
    <row r="222" spans="1:8" ht="30">
      <c r="A222" s="1" t="s">
        <v>358</v>
      </c>
      <c r="B222" s="2">
        <v>2024</v>
      </c>
      <c r="C222" s="1" t="s">
        <v>1</v>
      </c>
      <c r="D222" s="3" t="s">
        <v>359</v>
      </c>
      <c r="E222" s="3" t="s">
        <v>3</v>
      </c>
      <c r="F222" s="1" t="s">
        <v>8</v>
      </c>
      <c r="G222" s="4">
        <v>2261.9699999999998</v>
      </c>
      <c r="H222" s="1" t="s">
        <v>213</v>
      </c>
    </row>
    <row r="223" spans="1:8" ht="30">
      <c r="A223" s="1" t="s">
        <v>358</v>
      </c>
      <c r="B223" s="2">
        <v>2024</v>
      </c>
      <c r="C223" s="1" t="s">
        <v>1</v>
      </c>
      <c r="D223" s="3" t="s">
        <v>359</v>
      </c>
      <c r="E223" s="3" t="s">
        <v>3</v>
      </c>
      <c r="F223" s="1" t="s">
        <v>8</v>
      </c>
      <c r="G223" s="4">
        <v>2261.9699999999998</v>
      </c>
      <c r="H223" s="1" t="s">
        <v>213</v>
      </c>
    </row>
    <row r="224" spans="1:8" ht="30">
      <c r="A224" s="1" t="s">
        <v>358</v>
      </c>
      <c r="B224" s="2">
        <v>2024</v>
      </c>
      <c r="C224" s="1" t="s">
        <v>1</v>
      </c>
      <c r="D224" s="3" t="s">
        <v>359</v>
      </c>
      <c r="E224" s="3" t="s">
        <v>3</v>
      </c>
      <c r="F224" s="1" t="s">
        <v>8</v>
      </c>
      <c r="G224" s="4">
        <v>2261.9699999999998</v>
      </c>
      <c r="H224" s="1" t="s">
        <v>213</v>
      </c>
    </row>
    <row r="225" spans="1:8" ht="30">
      <c r="A225" s="1" t="s">
        <v>358</v>
      </c>
      <c r="B225" s="2">
        <v>2024</v>
      </c>
      <c r="C225" s="1" t="s">
        <v>1</v>
      </c>
      <c r="D225" s="3" t="s">
        <v>359</v>
      </c>
      <c r="E225" s="3" t="s">
        <v>3</v>
      </c>
      <c r="F225" s="1" t="s">
        <v>8</v>
      </c>
      <c r="G225" s="4">
        <v>2261.9699999999998</v>
      </c>
      <c r="H225" s="1" t="s">
        <v>213</v>
      </c>
    </row>
    <row r="226" spans="1:8" ht="30">
      <c r="A226" s="1" t="s">
        <v>358</v>
      </c>
      <c r="B226" s="2">
        <v>2024</v>
      </c>
      <c r="C226" s="1" t="s">
        <v>1</v>
      </c>
      <c r="D226" s="3" t="s">
        <v>359</v>
      </c>
      <c r="E226" s="3" t="s">
        <v>3</v>
      </c>
      <c r="F226" s="1" t="s">
        <v>8</v>
      </c>
      <c r="G226" s="4">
        <v>2261.9699999999998</v>
      </c>
      <c r="H226" s="1" t="s">
        <v>213</v>
      </c>
    </row>
    <row r="227" spans="1:8" ht="30">
      <c r="A227" s="1" t="s">
        <v>358</v>
      </c>
      <c r="B227" s="2">
        <v>2024</v>
      </c>
      <c r="C227" s="1" t="s">
        <v>1</v>
      </c>
      <c r="D227" s="3" t="s">
        <v>359</v>
      </c>
      <c r="E227" s="3" t="s">
        <v>3</v>
      </c>
      <c r="F227" s="1" t="s">
        <v>8</v>
      </c>
      <c r="G227" s="4">
        <v>2261.9699999999998</v>
      </c>
      <c r="H227" s="1" t="s">
        <v>213</v>
      </c>
    </row>
    <row r="228" spans="1:8" ht="30">
      <c r="A228" s="1" t="s">
        <v>358</v>
      </c>
      <c r="B228" s="2">
        <v>2024</v>
      </c>
      <c r="C228" s="1" t="s">
        <v>1</v>
      </c>
      <c r="D228" s="3" t="s">
        <v>359</v>
      </c>
      <c r="E228" s="3" t="s">
        <v>3</v>
      </c>
      <c r="F228" s="1" t="s">
        <v>8</v>
      </c>
      <c r="G228" s="4">
        <v>2261.9699999999998</v>
      </c>
      <c r="H228" s="1" t="s">
        <v>213</v>
      </c>
    </row>
    <row r="229" spans="1:8" ht="30">
      <c r="A229" s="1" t="s">
        <v>358</v>
      </c>
      <c r="B229" s="2">
        <v>2024</v>
      </c>
      <c r="C229" s="1" t="s">
        <v>1</v>
      </c>
      <c r="D229" s="3" t="s">
        <v>359</v>
      </c>
      <c r="E229" s="3" t="s">
        <v>3</v>
      </c>
      <c r="F229" s="1" t="s">
        <v>8</v>
      </c>
      <c r="G229" s="4">
        <v>2261.9699999999998</v>
      </c>
      <c r="H229" s="1" t="s">
        <v>213</v>
      </c>
    </row>
    <row r="230" spans="1:8" ht="30">
      <c r="A230" s="1" t="s">
        <v>358</v>
      </c>
      <c r="B230" s="2">
        <v>2024</v>
      </c>
      <c r="C230" s="1" t="s">
        <v>1</v>
      </c>
      <c r="D230" s="3" t="s">
        <v>359</v>
      </c>
      <c r="E230" s="3" t="s">
        <v>3</v>
      </c>
      <c r="F230" s="1" t="s">
        <v>8</v>
      </c>
      <c r="G230" s="4">
        <v>2261.9699999999998</v>
      </c>
      <c r="H230" s="1" t="s">
        <v>213</v>
      </c>
    </row>
    <row r="231" spans="1:8" ht="30">
      <c r="A231" s="1" t="s">
        <v>358</v>
      </c>
      <c r="B231" s="2">
        <v>2024</v>
      </c>
      <c r="C231" s="1" t="s">
        <v>1</v>
      </c>
      <c r="D231" s="3" t="s">
        <v>359</v>
      </c>
      <c r="E231" s="3" t="s">
        <v>3</v>
      </c>
      <c r="F231" s="1" t="s">
        <v>8</v>
      </c>
      <c r="G231" s="4">
        <v>2261.9699999999998</v>
      </c>
      <c r="H231" s="1" t="s">
        <v>213</v>
      </c>
    </row>
    <row r="232" spans="1:8" ht="30">
      <c r="A232" s="1" t="s">
        <v>358</v>
      </c>
      <c r="B232" s="2">
        <v>2024</v>
      </c>
      <c r="C232" s="1" t="s">
        <v>1</v>
      </c>
      <c r="D232" s="3" t="s">
        <v>359</v>
      </c>
      <c r="E232" s="3" t="s">
        <v>3</v>
      </c>
      <c r="F232" s="1" t="s">
        <v>8</v>
      </c>
      <c r="G232" s="4">
        <v>2261.9699999999998</v>
      </c>
      <c r="H232" s="1" t="s">
        <v>213</v>
      </c>
    </row>
    <row r="233" spans="1:8" ht="30">
      <c r="A233" s="1" t="s">
        <v>358</v>
      </c>
      <c r="B233" s="2">
        <v>2024</v>
      </c>
      <c r="C233" s="1" t="s">
        <v>1</v>
      </c>
      <c r="D233" s="3" t="s">
        <v>359</v>
      </c>
      <c r="E233" s="3" t="s">
        <v>3</v>
      </c>
      <c r="F233" s="1" t="s">
        <v>8</v>
      </c>
      <c r="G233" s="4">
        <v>2261.9699999999998</v>
      </c>
      <c r="H233" s="1" t="s">
        <v>213</v>
      </c>
    </row>
    <row r="234" spans="1:8" ht="30">
      <c r="A234" s="1" t="s">
        <v>358</v>
      </c>
      <c r="B234" s="2">
        <v>2024</v>
      </c>
      <c r="C234" s="1" t="s">
        <v>1</v>
      </c>
      <c r="D234" s="3" t="s">
        <v>359</v>
      </c>
      <c r="E234" s="3" t="s">
        <v>3</v>
      </c>
      <c r="F234" s="1" t="s">
        <v>8</v>
      </c>
      <c r="G234" s="4">
        <v>2261.9699999999998</v>
      </c>
      <c r="H234" s="1" t="s">
        <v>213</v>
      </c>
    </row>
    <row r="235" spans="1:8" ht="30">
      <c r="A235" s="1" t="s">
        <v>358</v>
      </c>
      <c r="B235" s="2">
        <v>2024</v>
      </c>
      <c r="C235" s="1" t="s">
        <v>1</v>
      </c>
      <c r="D235" s="3" t="s">
        <v>359</v>
      </c>
      <c r="E235" s="3" t="s">
        <v>3</v>
      </c>
      <c r="F235" s="1" t="s">
        <v>8</v>
      </c>
      <c r="G235" s="4">
        <v>2261.9699999999998</v>
      </c>
      <c r="H235" s="1" t="s">
        <v>213</v>
      </c>
    </row>
    <row r="236" spans="1:8" ht="30">
      <c r="A236" s="1" t="s">
        <v>358</v>
      </c>
      <c r="B236" s="2">
        <v>2024</v>
      </c>
      <c r="C236" s="1" t="s">
        <v>1</v>
      </c>
      <c r="D236" s="3" t="s">
        <v>359</v>
      </c>
      <c r="E236" s="3" t="s">
        <v>3</v>
      </c>
      <c r="F236" s="1" t="s">
        <v>8</v>
      </c>
      <c r="G236" s="4">
        <v>2261.9699999999998</v>
      </c>
      <c r="H236" s="1" t="s">
        <v>213</v>
      </c>
    </row>
    <row r="237" spans="1:8" ht="30">
      <c r="A237" s="1" t="s">
        <v>358</v>
      </c>
      <c r="B237" s="2">
        <v>2024</v>
      </c>
      <c r="C237" s="1" t="s">
        <v>1</v>
      </c>
      <c r="D237" s="3" t="s">
        <v>359</v>
      </c>
      <c r="E237" s="3" t="s">
        <v>3</v>
      </c>
      <c r="F237" s="1" t="s">
        <v>8</v>
      </c>
      <c r="G237" s="4">
        <v>2261.9699999999998</v>
      </c>
      <c r="H237" s="1" t="s">
        <v>213</v>
      </c>
    </row>
    <row r="238" spans="1:8" ht="30">
      <c r="A238" s="1" t="s">
        <v>358</v>
      </c>
      <c r="B238" s="2">
        <v>2024</v>
      </c>
      <c r="C238" s="1" t="s">
        <v>1</v>
      </c>
      <c r="D238" s="3" t="s">
        <v>359</v>
      </c>
      <c r="E238" s="3" t="s">
        <v>3</v>
      </c>
      <c r="F238" s="1" t="s">
        <v>8</v>
      </c>
      <c r="G238" s="4">
        <v>2261.9699999999998</v>
      </c>
      <c r="H238" s="1" t="s">
        <v>213</v>
      </c>
    </row>
    <row r="239" spans="1:8" ht="30">
      <c r="A239" s="1" t="s">
        <v>358</v>
      </c>
      <c r="B239" s="2">
        <v>2024</v>
      </c>
      <c r="C239" s="1" t="s">
        <v>1</v>
      </c>
      <c r="D239" s="3" t="s">
        <v>359</v>
      </c>
      <c r="E239" s="3" t="s">
        <v>3</v>
      </c>
      <c r="F239" s="1" t="s">
        <v>8</v>
      </c>
      <c r="G239" s="4">
        <v>2261.9699999999998</v>
      </c>
      <c r="H239" s="1" t="s">
        <v>213</v>
      </c>
    </row>
    <row r="240" spans="1:8" ht="30">
      <c r="A240" s="1" t="s">
        <v>358</v>
      </c>
      <c r="B240" s="2">
        <v>2024</v>
      </c>
      <c r="C240" s="1" t="s">
        <v>1</v>
      </c>
      <c r="D240" s="3" t="s">
        <v>359</v>
      </c>
      <c r="E240" s="3" t="s">
        <v>3</v>
      </c>
      <c r="F240" s="1" t="s">
        <v>8</v>
      </c>
      <c r="G240" s="4">
        <v>2261.9699999999998</v>
      </c>
      <c r="H240" s="1" t="s">
        <v>213</v>
      </c>
    </row>
    <row r="241" spans="1:8" ht="30">
      <c r="A241" s="1" t="s">
        <v>358</v>
      </c>
      <c r="B241" s="2">
        <v>2024</v>
      </c>
      <c r="C241" s="1" t="s">
        <v>1</v>
      </c>
      <c r="D241" s="3" t="s">
        <v>359</v>
      </c>
      <c r="E241" s="3" t="s">
        <v>3</v>
      </c>
      <c r="F241" s="1" t="s">
        <v>8</v>
      </c>
      <c r="G241" s="4">
        <v>2261.9699999999998</v>
      </c>
      <c r="H241" s="1" t="s">
        <v>213</v>
      </c>
    </row>
    <row r="242" spans="1:8" ht="30">
      <c r="A242" s="1" t="s">
        <v>358</v>
      </c>
      <c r="B242" s="2">
        <v>2024</v>
      </c>
      <c r="C242" s="1" t="s">
        <v>1</v>
      </c>
      <c r="D242" s="3" t="s">
        <v>359</v>
      </c>
      <c r="E242" s="3" t="s">
        <v>3</v>
      </c>
      <c r="F242" s="1" t="s">
        <v>8</v>
      </c>
      <c r="G242" s="4">
        <v>2261.9699999999998</v>
      </c>
      <c r="H242" s="1" t="s">
        <v>213</v>
      </c>
    </row>
    <row r="243" spans="1:8" ht="30">
      <c r="A243" s="1" t="s">
        <v>358</v>
      </c>
      <c r="B243" s="2">
        <v>2024</v>
      </c>
      <c r="C243" s="1" t="s">
        <v>1</v>
      </c>
      <c r="D243" s="3" t="s">
        <v>359</v>
      </c>
      <c r="E243" s="3" t="s">
        <v>3</v>
      </c>
      <c r="F243" s="1" t="s">
        <v>8</v>
      </c>
      <c r="G243" s="4">
        <v>2261.9699999999998</v>
      </c>
      <c r="H243" s="1" t="s">
        <v>213</v>
      </c>
    </row>
    <row r="244" spans="1:8" ht="30">
      <c r="A244" s="1" t="s">
        <v>358</v>
      </c>
      <c r="B244" s="2">
        <v>2024</v>
      </c>
      <c r="C244" s="1" t="s">
        <v>1</v>
      </c>
      <c r="D244" s="3" t="s">
        <v>359</v>
      </c>
      <c r="E244" s="3" t="s">
        <v>3</v>
      </c>
      <c r="F244" s="1" t="s">
        <v>8</v>
      </c>
      <c r="G244" s="4">
        <v>2261.9699999999998</v>
      </c>
      <c r="H244" s="1" t="s">
        <v>213</v>
      </c>
    </row>
    <row r="245" spans="1:8" ht="30">
      <c r="A245" s="1" t="s">
        <v>358</v>
      </c>
      <c r="B245" s="2">
        <v>2024</v>
      </c>
      <c r="C245" s="1" t="s">
        <v>1</v>
      </c>
      <c r="D245" s="3" t="s">
        <v>359</v>
      </c>
      <c r="E245" s="3" t="s">
        <v>3</v>
      </c>
      <c r="F245" s="1" t="s">
        <v>8</v>
      </c>
      <c r="G245" s="4">
        <v>2261.9699999999998</v>
      </c>
      <c r="H245" s="1" t="s">
        <v>213</v>
      </c>
    </row>
    <row r="246" spans="1:8" ht="30">
      <c r="A246" s="1" t="s">
        <v>358</v>
      </c>
      <c r="B246" s="2">
        <v>2024</v>
      </c>
      <c r="C246" s="1" t="s">
        <v>1</v>
      </c>
      <c r="D246" s="3" t="s">
        <v>359</v>
      </c>
      <c r="E246" s="3" t="s">
        <v>3</v>
      </c>
      <c r="F246" s="1" t="s">
        <v>8</v>
      </c>
      <c r="G246" s="4">
        <v>2261.9699999999998</v>
      </c>
      <c r="H246" s="1" t="s">
        <v>213</v>
      </c>
    </row>
    <row r="247" spans="1:8" ht="30">
      <c r="A247" s="1" t="s">
        <v>358</v>
      </c>
      <c r="B247" s="2">
        <v>2024</v>
      </c>
      <c r="C247" s="1" t="s">
        <v>1</v>
      </c>
      <c r="D247" s="3" t="s">
        <v>359</v>
      </c>
      <c r="E247" s="3" t="s">
        <v>3</v>
      </c>
      <c r="F247" s="1" t="s">
        <v>8</v>
      </c>
      <c r="G247" s="4">
        <v>2261.9699999999998</v>
      </c>
      <c r="H247" s="1" t="s">
        <v>213</v>
      </c>
    </row>
    <row r="248" spans="1:8" ht="30">
      <c r="A248" s="1" t="s">
        <v>358</v>
      </c>
      <c r="B248" s="2">
        <v>2024</v>
      </c>
      <c r="C248" s="1" t="s">
        <v>1</v>
      </c>
      <c r="D248" s="3" t="s">
        <v>359</v>
      </c>
      <c r="E248" s="3" t="s">
        <v>3</v>
      </c>
      <c r="F248" s="1" t="s">
        <v>8</v>
      </c>
      <c r="G248" s="4">
        <v>2261.9699999999998</v>
      </c>
      <c r="H248" s="1" t="s">
        <v>213</v>
      </c>
    </row>
    <row r="249" spans="1:8" ht="30">
      <c r="A249" s="1" t="s">
        <v>358</v>
      </c>
      <c r="B249" s="2">
        <v>2024</v>
      </c>
      <c r="C249" s="1" t="s">
        <v>1</v>
      </c>
      <c r="D249" s="3" t="s">
        <v>359</v>
      </c>
      <c r="E249" s="3" t="s">
        <v>3</v>
      </c>
      <c r="F249" s="1" t="s">
        <v>8</v>
      </c>
      <c r="G249" s="4">
        <v>2261.9699999999998</v>
      </c>
      <c r="H249" s="1" t="s">
        <v>213</v>
      </c>
    </row>
    <row r="250" spans="1:8" ht="30">
      <c r="A250" s="1" t="s">
        <v>358</v>
      </c>
      <c r="B250" s="2">
        <v>2024</v>
      </c>
      <c r="C250" s="1" t="s">
        <v>1</v>
      </c>
      <c r="D250" s="3" t="s">
        <v>359</v>
      </c>
      <c r="E250" s="3" t="s">
        <v>3</v>
      </c>
      <c r="F250" s="1" t="s">
        <v>8</v>
      </c>
      <c r="G250" s="4">
        <v>2261.9699999999998</v>
      </c>
      <c r="H250" s="1" t="s">
        <v>213</v>
      </c>
    </row>
    <row r="251" spans="1:8" ht="30">
      <c r="A251" s="1" t="s">
        <v>358</v>
      </c>
      <c r="B251" s="2">
        <v>2024</v>
      </c>
      <c r="C251" s="1" t="s">
        <v>1</v>
      </c>
      <c r="D251" s="3" t="s">
        <v>359</v>
      </c>
      <c r="E251" s="3" t="s">
        <v>3</v>
      </c>
      <c r="F251" s="1" t="s">
        <v>8</v>
      </c>
      <c r="G251" s="4">
        <v>2261.9699999999998</v>
      </c>
      <c r="H251" s="1" t="s">
        <v>213</v>
      </c>
    </row>
    <row r="252" spans="1:8" ht="30">
      <c r="A252" s="1" t="s">
        <v>358</v>
      </c>
      <c r="B252" s="2">
        <v>2024</v>
      </c>
      <c r="C252" s="1" t="s">
        <v>1</v>
      </c>
      <c r="D252" s="3" t="s">
        <v>359</v>
      </c>
      <c r="E252" s="3" t="s">
        <v>3</v>
      </c>
      <c r="F252" s="1" t="s">
        <v>8</v>
      </c>
      <c r="G252" s="4">
        <v>2261.9699999999998</v>
      </c>
      <c r="H252" s="1" t="s">
        <v>213</v>
      </c>
    </row>
    <row r="253" spans="1:8" ht="30">
      <c r="A253" s="1" t="s">
        <v>358</v>
      </c>
      <c r="B253" s="2">
        <v>2024</v>
      </c>
      <c r="C253" s="1" t="s">
        <v>1</v>
      </c>
      <c r="D253" s="3" t="s">
        <v>359</v>
      </c>
      <c r="E253" s="3" t="s">
        <v>3</v>
      </c>
      <c r="F253" s="1" t="s">
        <v>8</v>
      </c>
      <c r="G253" s="4">
        <v>2261.9699999999998</v>
      </c>
      <c r="H253" s="1" t="s">
        <v>213</v>
      </c>
    </row>
    <row r="254" spans="1:8" ht="30">
      <c r="A254" s="1" t="s">
        <v>358</v>
      </c>
      <c r="B254" s="2">
        <v>2024</v>
      </c>
      <c r="C254" s="1" t="s">
        <v>1</v>
      </c>
      <c r="D254" s="3" t="s">
        <v>359</v>
      </c>
      <c r="E254" s="3" t="s">
        <v>3</v>
      </c>
      <c r="F254" s="1" t="s">
        <v>8</v>
      </c>
      <c r="G254" s="4">
        <v>2261.9699999999998</v>
      </c>
      <c r="H254" s="1" t="s">
        <v>213</v>
      </c>
    </row>
    <row r="255" spans="1:8" ht="30">
      <c r="A255" s="1" t="s">
        <v>358</v>
      </c>
      <c r="B255" s="2">
        <v>2024</v>
      </c>
      <c r="C255" s="1" t="s">
        <v>1</v>
      </c>
      <c r="D255" s="3" t="s">
        <v>359</v>
      </c>
      <c r="E255" s="3" t="s">
        <v>3</v>
      </c>
      <c r="F255" s="1" t="s">
        <v>8</v>
      </c>
      <c r="G255" s="4">
        <v>2261.9699999999998</v>
      </c>
      <c r="H255" s="1" t="s">
        <v>213</v>
      </c>
    </row>
    <row r="256" spans="1:8" ht="30">
      <c r="A256" s="1" t="s">
        <v>360</v>
      </c>
      <c r="B256" s="2">
        <v>2024</v>
      </c>
      <c r="C256" s="1" t="s">
        <v>1</v>
      </c>
      <c r="D256" s="3" t="s">
        <v>361</v>
      </c>
      <c r="E256" s="3" t="s">
        <v>3</v>
      </c>
      <c r="F256" s="1" t="s">
        <v>8</v>
      </c>
      <c r="G256" s="4">
        <v>7278.99</v>
      </c>
      <c r="H256" s="1" t="s">
        <v>213</v>
      </c>
    </row>
    <row r="257" spans="1:8" ht="30">
      <c r="A257" s="1" t="s">
        <v>362</v>
      </c>
      <c r="B257" s="2">
        <v>2024</v>
      </c>
      <c r="C257" s="1" t="s">
        <v>1</v>
      </c>
      <c r="D257" s="3" t="s">
        <v>363</v>
      </c>
      <c r="E257" s="3" t="s">
        <v>3</v>
      </c>
      <c r="F257" s="1" t="s">
        <v>8</v>
      </c>
      <c r="G257" s="4">
        <v>3505.5</v>
      </c>
      <c r="H257" s="1" t="s">
        <v>213</v>
      </c>
    </row>
    <row r="258" spans="1:8" ht="30">
      <c r="A258" s="1" t="s">
        <v>364</v>
      </c>
      <c r="B258" s="2">
        <v>2024</v>
      </c>
      <c r="C258" s="1" t="s">
        <v>1</v>
      </c>
      <c r="D258" s="3" t="s">
        <v>365</v>
      </c>
      <c r="E258" s="3" t="s">
        <v>3</v>
      </c>
      <c r="F258" s="1" t="s">
        <v>8</v>
      </c>
      <c r="G258" s="4">
        <v>2687.55</v>
      </c>
      <c r="H258" s="1" t="s">
        <v>213</v>
      </c>
    </row>
    <row r="259" spans="1:8" ht="30">
      <c r="A259" s="1" t="s">
        <v>348</v>
      </c>
      <c r="B259" s="2">
        <v>2023</v>
      </c>
      <c r="C259" s="1" t="s">
        <v>1</v>
      </c>
      <c r="D259" s="3" t="s">
        <v>366</v>
      </c>
      <c r="E259" s="3" t="s">
        <v>3</v>
      </c>
      <c r="F259" s="1" t="s">
        <v>8</v>
      </c>
      <c r="G259" s="4">
        <v>2952</v>
      </c>
      <c r="H259" s="1" t="s">
        <v>213</v>
      </c>
    </row>
    <row r="260" spans="1:8" ht="30">
      <c r="A260" s="1" t="s">
        <v>367</v>
      </c>
      <c r="B260" s="2">
        <v>2024</v>
      </c>
      <c r="C260" s="1" t="s">
        <v>1</v>
      </c>
      <c r="D260" s="3" t="s">
        <v>368</v>
      </c>
      <c r="E260" s="3" t="s">
        <v>3</v>
      </c>
      <c r="F260" s="1" t="s">
        <v>8</v>
      </c>
      <c r="G260" s="4">
        <v>2499.9899999999998</v>
      </c>
      <c r="H260" s="1" t="s">
        <v>213</v>
      </c>
    </row>
    <row r="261" spans="1:8">
      <c r="A261" s="6"/>
      <c r="B261" s="6"/>
      <c r="C261" s="6"/>
      <c r="D261" s="6"/>
      <c r="E261" s="6"/>
      <c r="F261" s="6"/>
      <c r="G261" s="7">
        <v>986802.08999999973</v>
      </c>
      <c r="H261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3"/>
  <sheetViews>
    <sheetView workbookViewId="0">
      <selection sqref="A1:G443"/>
    </sheetView>
  </sheetViews>
  <sheetFormatPr defaultRowHeight="15"/>
  <cols>
    <col min="1" max="1" width="27.42578125" customWidth="1"/>
    <col min="6" max="6" width="11.42578125" bestFit="1" customWidth="1"/>
  </cols>
  <sheetData>
    <row r="1" spans="1:7" ht="30">
      <c r="A1" s="1" t="s">
        <v>369</v>
      </c>
      <c r="B1" s="2">
        <v>2009</v>
      </c>
      <c r="C1" s="1" t="s">
        <v>1</v>
      </c>
      <c r="D1" s="3" t="s">
        <v>370</v>
      </c>
      <c r="E1" s="1" t="s">
        <v>8</v>
      </c>
      <c r="F1" s="4">
        <v>2727.92</v>
      </c>
      <c r="G1" s="1" t="s">
        <v>371</v>
      </c>
    </row>
    <row r="2" spans="1:7" ht="30">
      <c r="A2" s="1" t="s">
        <v>372</v>
      </c>
      <c r="B2" s="2">
        <v>2015</v>
      </c>
      <c r="C2" s="1" t="s">
        <v>1</v>
      </c>
      <c r="D2" s="3" t="s">
        <v>373</v>
      </c>
      <c r="E2" s="1" t="s">
        <v>8</v>
      </c>
      <c r="F2" s="4">
        <v>1622.37</v>
      </c>
      <c r="G2" s="1" t="s">
        <v>371</v>
      </c>
    </row>
    <row r="3" spans="1:7" ht="30">
      <c r="A3" s="1" t="s">
        <v>374</v>
      </c>
      <c r="B3" s="2">
        <v>2015</v>
      </c>
      <c r="C3" s="1" t="s">
        <v>1</v>
      </c>
      <c r="D3" s="3" t="s">
        <v>375</v>
      </c>
      <c r="E3" s="1" t="s">
        <v>8</v>
      </c>
      <c r="F3" s="4">
        <v>2030.73</v>
      </c>
      <c r="G3" s="1" t="s">
        <v>371</v>
      </c>
    </row>
    <row r="4" spans="1:7" ht="30">
      <c r="A4" s="1" t="s">
        <v>374</v>
      </c>
      <c r="B4" s="2">
        <v>2015</v>
      </c>
      <c r="C4" s="1" t="s">
        <v>1</v>
      </c>
      <c r="D4" s="3" t="s">
        <v>376</v>
      </c>
      <c r="E4" s="1" t="s">
        <v>8</v>
      </c>
      <c r="F4" s="4">
        <v>2030.7</v>
      </c>
      <c r="G4" s="1" t="s">
        <v>371</v>
      </c>
    </row>
    <row r="5" spans="1:7" ht="30">
      <c r="A5" s="1" t="s">
        <v>377</v>
      </c>
      <c r="B5" s="2">
        <v>2016</v>
      </c>
      <c r="C5" s="1" t="s">
        <v>1</v>
      </c>
      <c r="D5" s="3" t="s">
        <v>378</v>
      </c>
      <c r="E5" s="1" t="s">
        <v>8</v>
      </c>
      <c r="F5" s="4">
        <v>1948.32</v>
      </c>
      <c r="G5" s="1" t="s">
        <v>371</v>
      </c>
    </row>
    <row r="6" spans="1:7" ht="30">
      <c r="A6" s="1" t="s">
        <v>379</v>
      </c>
      <c r="B6" s="2">
        <v>2005</v>
      </c>
      <c r="C6" s="1" t="s">
        <v>16</v>
      </c>
      <c r="D6" s="3" t="s">
        <v>2</v>
      </c>
      <c r="E6" s="1" t="s">
        <v>18</v>
      </c>
      <c r="F6" s="4">
        <v>125087.87</v>
      </c>
      <c r="G6" s="1" t="s">
        <v>371</v>
      </c>
    </row>
    <row r="7" spans="1:7" ht="30">
      <c r="A7" s="1" t="s">
        <v>380</v>
      </c>
      <c r="B7" s="2">
        <v>2013</v>
      </c>
      <c r="C7" s="1" t="s">
        <v>16</v>
      </c>
      <c r="D7" s="3" t="s">
        <v>2</v>
      </c>
      <c r="E7" s="1" t="s">
        <v>18</v>
      </c>
      <c r="F7" s="4">
        <v>5000</v>
      </c>
      <c r="G7" s="1" t="s">
        <v>371</v>
      </c>
    </row>
    <row r="8" spans="1:7" ht="30">
      <c r="A8" s="1" t="s">
        <v>381</v>
      </c>
      <c r="B8" s="2">
        <v>2005</v>
      </c>
      <c r="C8" s="1" t="s">
        <v>16</v>
      </c>
      <c r="D8" s="3" t="s">
        <v>2</v>
      </c>
      <c r="E8" s="1" t="s">
        <v>18</v>
      </c>
      <c r="F8" s="4">
        <v>12156.08</v>
      </c>
      <c r="G8" s="1" t="s">
        <v>371</v>
      </c>
    </row>
    <row r="9" spans="1:7" ht="30">
      <c r="A9" s="1" t="s">
        <v>382</v>
      </c>
      <c r="B9" s="2">
        <v>2005</v>
      </c>
      <c r="C9" s="1" t="s">
        <v>16</v>
      </c>
      <c r="D9" s="3" t="s">
        <v>2</v>
      </c>
      <c r="E9" s="1" t="s">
        <v>18</v>
      </c>
      <c r="F9" s="4">
        <v>11768.12</v>
      </c>
      <c r="G9" s="1" t="s">
        <v>371</v>
      </c>
    </row>
    <row r="10" spans="1:7" ht="30">
      <c r="A10" s="1" t="s">
        <v>383</v>
      </c>
      <c r="B10" s="2">
        <v>2016</v>
      </c>
      <c r="C10" s="1" t="s">
        <v>16</v>
      </c>
      <c r="D10" s="3" t="s">
        <v>384</v>
      </c>
      <c r="E10" s="1" t="s">
        <v>18</v>
      </c>
      <c r="F10" s="4">
        <v>5964.27</v>
      </c>
      <c r="G10" s="1" t="s">
        <v>371</v>
      </c>
    </row>
    <row r="11" spans="1:7" ht="30">
      <c r="A11" s="1" t="s">
        <v>385</v>
      </c>
      <c r="B11" s="2">
        <v>2016</v>
      </c>
      <c r="C11" s="1" t="s">
        <v>16</v>
      </c>
      <c r="D11" s="3" t="s">
        <v>376</v>
      </c>
      <c r="E11" s="1" t="s">
        <v>18</v>
      </c>
      <c r="F11" s="4">
        <v>2434.17</v>
      </c>
      <c r="G11" s="1" t="s">
        <v>371</v>
      </c>
    </row>
    <row r="12" spans="1:7" ht="45">
      <c r="A12" s="1" t="s">
        <v>386</v>
      </c>
      <c r="B12" s="2">
        <v>2010</v>
      </c>
      <c r="C12" s="1" t="s">
        <v>16</v>
      </c>
      <c r="D12" s="3" t="s">
        <v>387</v>
      </c>
      <c r="E12" s="1" t="s">
        <v>18</v>
      </c>
      <c r="F12" s="4">
        <v>12871</v>
      </c>
      <c r="G12" s="1" t="s">
        <v>371</v>
      </c>
    </row>
    <row r="13" spans="1:7" ht="30">
      <c r="A13" s="1" t="s">
        <v>388</v>
      </c>
      <c r="B13" s="2">
        <v>2001</v>
      </c>
      <c r="C13" s="1" t="s">
        <v>16</v>
      </c>
      <c r="D13" s="3" t="s">
        <v>2</v>
      </c>
      <c r="E13" s="1" t="s">
        <v>18</v>
      </c>
      <c r="F13" s="4">
        <v>2613.64</v>
      </c>
      <c r="G13" s="1" t="s">
        <v>371</v>
      </c>
    </row>
    <row r="14" spans="1:7" ht="30">
      <c r="A14" s="1" t="s">
        <v>389</v>
      </c>
      <c r="B14" s="2">
        <v>2002</v>
      </c>
      <c r="C14" s="1" t="s">
        <v>16</v>
      </c>
      <c r="D14" s="3" t="s">
        <v>2</v>
      </c>
      <c r="E14" s="1" t="s">
        <v>18</v>
      </c>
      <c r="F14" s="4">
        <v>7061.42</v>
      </c>
      <c r="G14" s="1" t="s">
        <v>371</v>
      </c>
    </row>
    <row r="15" spans="1:7" ht="30">
      <c r="A15" s="1" t="s">
        <v>390</v>
      </c>
      <c r="B15" s="2">
        <v>2018</v>
      </c>
      <c r="C15" s="1" t="s">
        <v>1</v>
      </c>
      <c r="D15" s="3" t="s">
        <v>106</v>
      </c>
      <c r="E15" s="1" t="s">
        <v>8</v>
      </c>
      <c r="F15" s="4">
        <v>2252.13</v>
      </c>
      <c r="G15" s="1" t="s">
        <v>371</v>
      </c>
    </row>
    <row r="16" spans="1:7" ht="30">
      <c r="A16" s="1" t="s">
        <v>391</v>
      </c>
      <c r="B16" s="2">
        <v>2018</v>
      </c>
      <c r="C16" s="1" t="s">
        <v>1</v>
      </c>
      <c r="D16" s="3" t="s">
        <v>392</v>
      </c>
      <c r="E16" s="1" t="s">
        <v>8</v>
      </c>
      <c r="F16" s="4">
        <v>6499</v>
      </c>
      <c r="G16" s="1" t="s">
        <v>371</v>
      </c>
    </row>
    <row r="17" spans="1:7" ht="30">
      <c r="A17" s="1" t="s">
        <v>391</v>
      </c>
      <c r="B17" s="2">
        <v>2018</v>
      </c>
      <c r="C17" s="1" t="s">
        <v>1</v>
      </c>
      <c r="D17" s="3" t="s">
        <v>392</v>
      </c>
      <c r="E17" s="1" t="s">
        <v>8</v>
      </c>
      <c r="F17" s="4">
        <v>6499</v>
      </c>
      <c r="G17" s="1" t="s">
        <v>371</v>
      </c>
    </row>
    <row r="18" spans="1:7" ht="30">
      <c r="A18" s="1" t="s">
        <v>390</v>
      </c>
      <c r="B18" s="2">
        <v>2018</v>
      </c>
      <c r="C18" s="1" t="s">
        <v>1</v>
      </c>
      <c r="D18" s="3" t="s">
        <v>393</v>
      </c>
      <c r="E18" s="1" t="s">
        <v>8</v>
      </c>
      <c r="F18" s="4">
        <v>2252.13</v>
      </c>
      <c r="G18" s="1" t="s">
        <v>371</v>
      </c>
    </row>
    <row r="19" spans="1:7" ht="30">
      <c r="A19" s="1" t="s">
        <v>390</v>
      </c>
      <c r="B19" s="2">
        <v>2018</v>
      </c>
      <c r="C19" s="1" t="s">
        <v>1</v>
      </c>
      <c r="D19" s="3" t="s">
        <v>393</v>
      </c>
      <c r="E19" s="1" t="s">
        <v>8</v>
      </c>
      <c r="F19" s="4">
        <v>2252.13</v>
      </c>
      <c r="G19" s="1" t="s">
        <v>371</v>
      </c>
    </row>
    <row r="20" spans="1:7" ht="30">
      <c r="A20" s="1" t="s">
        <v>390</v>
      </c>
      <c r="B20" s="2">
        <v>2018</v>
      </c>
      <c r="C20" s="1" t="s">
        <v>1</v>
      </c>
      <c r="D20" s="3" t="s">
        <v>394</v>
      </c>
      <c r="E20" s="1" t="s">
        <v>8</v>
      </c>
      <c r="F20" s="4">
        <v>2252.13</v>
      </c>
      <c r="G20" s="1" t="s">
        <v>371</v>
      </c>
    </row>
    <row r="21" spans="1:7" ht="30">
      <c r="A21" s="1" t="s">
        <v>390</v>
      </c>
      <c r="B21" s="2">
        <v>2018</v>
      </c>
      <c r="C21" s="1" t="s">
        <v>1</v>
      </c>
      <c r="D21" s="3" t="s">
        <v>246</v>
      </c>
      <c r="E21" s="1" t="s">
        <v>8</v>
      </c>
      <c r="F21" s="4">
        <v>2252.13</v>
      </c>
      <c r="G21" s="1" t="s">
        <v>371</v>
      </c>
    </row>
    <row r="22" spans="1:7" ht="30">
      <c r="A22" s="1" t="s">
        <v>390</v>
      </c>
      <c r="B22" s="2">
        <v>2018</v>
      </c>
      <c r="C22" s="1" t="s">
        <v>1</v>
      </c>
      <c r="D22" s="3" t="s">
        <v>395</v>
      </c>
      <c r="E22" s="1" t="s">
        <v>8</v>
      </c>
      <c r="F22" s="4">
        <v>2252.13</v>
      </c>
      <c r="G22" s="1" t="s">
        <v>371</v>
      </c>
    </row>
    <row r="23" spans="1:7" ht="30">
      <c r="A23" s="1" t="s">
        <v>390</v>
      </c>
      <c r="B23" s="2">
        <v>2018</v>
      </c>
      <c r="C23" s="1" t="s">
        <v>1</v>
      </c>
      <c r="D23" s="3" t="s">
        <v>395</v>
      </c>
      <c r="E23" s="1" t="s">
        <v>8</v>
      </c>
      <c r="F23" s="4">
        <v>2252.13</v>
      </c>
      <c r="G23" s="1" t="s">
        <v>371</v>
      </c>
    </row>
    <row r="24" spans="1:7" ht="30">
      <c r="A24" s="1" t="s">
        <v>390</v>
      </c>
      <c r="B24" s="2">
        <v>2018</v>
      </c>
      <c r="C24" s="1" t="s">
        <v>1</v>
      </c>
      <c r="D24" s="3" t="s">
        <v>396</v>
      </c>
      <c r="E24" s="1" t="s">
        <v>8</v>
      </c>
      <c r="F24" s="4">
        <v>2252.13</v>
      </c>
      <c r="G24" s="1" t="s">
        <v>371</v>
      </c>
    </row>
    <row r="25" spans="1:7" ht="30">
      <c r="A25" s="1" t="s">
        <v>390</v>
      </c>
      <c r="B25" s="2">
        <v>2018</v>
      </c>
      <c r="C25" s="1" t="s">
        <v>1</v>
      </c>
      <c r="D25" s="3" t="s">
        <v>397</v>
      </c>
      <c r="E25" s="1" t="s">
        <v>8</v>
      </c>
      <c r="F25" s="4">
        <v>2252.13</v>
      </c>
      <c r="G25" s="1" t="s">
        <v>371</v>
      </c>
    </row>
    <row r="26" spans="1:7" ht="30">
      <c r="A26" s="1" t="s">
        <v>390</v>
      </c>
      <c r="B26" s="2">
        <v>2018</v>
      </c>
      <c r="C26" s="1" t="s">
        <v>1</v>
      </c>
      <c r="D26" s="3" t="s">
        <v>398</v>
      </c>
      <c r="E26" s="1" t="s">
        <v>8</v>
      </c>
      <c r="F26" s="4">
        <v>2252.13</v>
      </c>
      <c r="G26" s="1" t="s">
        <v>371</v>
      </c>
    </row>
    <row r="27" spans="1:7" ht="30">
      <c r="A27" s="1" t="s">
        <v>390</v>
      </c>
      <c r="B27" s="2">
        <v>2018</v>
      </c>
      <c r="C27" s="1" t="s">
        <v>1</v>
      </c>
      <c r="D27" s="3" t="s">
        <v>399</v>
      </c>
      <c r="E27" s="1" t="s">
        <v>8</v>
      </c>
      <c r="F27" s="4">
        <v>2252.13</v>
      </c>
      <c r="G27" s="1" t="s">
        <v>371</v>
      </c>
    </row>
    <row r="28" spans="1:7" ht="30">
      <c r="A28" s="1" t="s">
        <v>390</v>
      </c>
      <c r="B28" s="2">
        <v>2018</v>
      </c>
      <c r="C28" s="1" t="s">
        <v>1</v>
      </c>
      <c r="D28" s="3" t="s">
        <v>400</v>
      </c>
      <c r="E28" s="1" t="s">
        <v>8</v>
      </c>
      <c r="F28" s="4">
        <v>2252.13</v>
      </c>
      <c r="G28" s="1" t="s">
        <v>371</v>
      </c>
    </row>
    <row r="29" spans="1:7" ht="30">
      <c r="A29" s="1" t="s">
        <v>401</v>
      </c>
      <c r="B29" s="2">
        <v>2019</v>
      </c>
      <c r="C29" s="1" t="s">
        <v>1</v>
      </c>
      <c r="D29" s="3" t="s">
        <v>402</v>
      </c>
      <c r="E29" s="1" t="s">
        <v>8</v>
      </c>
      <c r="F29" s="4">
        <v>2221.38</v>
      </c>
      <c r="G29" s="1" t="s">
        <v>371</v>
      </c>
    </row>
    <row r="30" spans="1:7" ht="30">
      <c r="A30" s="1" t="s">
        <v>401</v>
      </c>
      <c r="B30" s="2">
        <v>2019</v>
      </c>
      <c r="C30" s="1" t="s">
        <v>1</v>
      </c>
      <c r="D30" s="3" t="s">
        <v>403</v>
      </c>
      <c r="E30" s="1" t="s">
        <v>8</v>
      </c>
      <c r="F30" s="4">
        <v>2221.38</v>
      </c>
      <c r="G30" s="1" t="s">
        <v>371</v>
      </c>
    </row>
    <row r="31" spans="1:7" ht="30">
      <c r="A31" s="1" t="s">
        <v>404</v>
      </c>
      <c r="B31" s="2">
        <v>2016</v>
      </c>
      <c r="C31" s="1" t="s">
        <v>1</v>
      </c>
      <c r="D31" s="3" t="s">
        <v>405</v>
      </c>
      <c r="E31" s="1" t="s">
        <v>8</v>
      </c>
      <c r="F31" s="4">
        <v>1696.17</v>
      </c>
      <c r="G31" s="1" t="s">
        <v>371</v>
      </c>
    </row>
    <row r="32" spans="1:7" ht="30">
      <c r="A32" s="1" t="s">
        <v>404</v>
      </c>
      <c r="B32" s="2">
        <v>2016</v>
      </c>
      <c r="C32" s="1" t="s">
        <v>1</v>
      </c>
      <c r="D32" s="3" t="s">
        <v>405</v>
      </c>
      <c r="E32" s="1" t="s">
        <v>8</v>
      </c>
      <c r="F32" s="4">
        <v>1696.17</v>
      </c>
      <c r="G32" s="1" t="s">
        <v>371</v>
      </c>
    </row>
    <row r="33" spans="1:7" ht="30">
      <c r="A33" s="1" t="s">
        <v>404</v>
      </c>
      <c r="B33" s="2">
        <v>2016</v>
      </c>
      <c r="C33" s="1" t="s">
        <v>1</v>
      </c>
      <c r="D33" s="3" t="s">
        <v>405</v>
      </c>
      <c r="E33" s="1" t="s">
        <v>8</v>
      </c>
      <c r="F33" s="4">
        <v>1696.17</v>
      </c>
      <c r="G33" s="1" t="s">
        <v>371</v>
      </c>
    </row>
    <row r="34" spans="1:7" ht="30">
      <c r="A34" s="1" t="s">
        <v>404</v>
      </c>
      <c r="B34" s="2">
        <v>2016</v>
      </c>
      <c r="C34" s="1" t="s">
        <v>1</v>
      </c>
      <c r="D34" s="3" t="s">
        <v>405</v>
      </c>
      <c r="E34" s="1" t="s">
        <v>8</v>
      </c>
      <c r="F34" s="4">
        <v>1696.17</v>
      </c>
      <c r="G34" s="1" t="s">
        <v>371</v>
      </c>
    </row>
    <row r="35" spans="1:7" ht="30">
      <c r="A35" s="1" t="s">
        <v>404</v>
      </c>
      <c r="B35" s="2">
        <v>2016</v>
      </c>
      <c r="C35" s="1" t="s">
        <v>1</v>
      </c>
      <c r="D35" s="3" t="s">
        <v>405</v>
      </c>
      <c r="E35" s="1" t="s">
        <v>8</v>
      </c>
      <c r="F35" s="4">
        <v>1696.17</v>
      </c>
      <c r="G35" s="1" t="s">
        <v>371</v>
      </c>
    </row>
    <row r="36" spans="1:7" ht="30">
      <c r="A36" s="1" t="s">
        <v>404</v>
      </c>
      <c r="B36" s="2">
        <v>2016</v>
      </c>
      <c r="C36" s="1" t="s">
        <v>1</v>
      </c>
      <c r="D36" s="3" t="s">
        <v>405</v>
      </c>
      <c r="E36" s="1" t="s">
        <v>8</v>
      </c>
      <c r="F36" s="4">
        <v>1696.17</v>
      </c>
      <c r="G36" s="1" t="s">
        <v>371</v>
      </c>
    </row>
    <row r="37" spans="1:7" ht="30">
      <c r="A37" s="1" t="s">
        <v>404</v>
      </c>
      <c r="B37" s="2">
        <v>2016</v>
      </c>
      <c r="C37" s="1" t="s">
        <v>1</v>
      </c>
      <c r="D37" s="3" t="s">
        <v>405</v>
      </c>
      <c r="E37" s="1" t="s">
        <v>8</v>
      </c>
      <c r="F37" s="4">
        <v>1696.17</v>
      </c>
      <c r="G37" s="1" t="s">
        <v>371</v>
      </c>
    </row>
    <row r="38" spans="1:7" ht="30">
      <c r="A38" s="1" t="s">
        <v>404</v>
      </c>
      <c r="B38" s="2">
        <v>2016</v>
      </c>
      <c r="C38" s="1" t="s">
        <v>1</v>
      </c>
      <c r="D38" s="3" t="s">
        <v>405</v>
      </c>
      <c r="E38" s="1" t="s">
        <v>8</v>
      </c>
      <c r="F38" s="4">
        <v>1696.17</v>
      </c>
      <c r="G38" s="1" t="s">
        <v>371</v>
      </c>
    </row>
    <row r="39" spans="1:7" ht="30">
      <c r="A39" s="1" t="s">
        <v>404</v>
      </c>
      <c r="B39" s="2">
        <v>2016</v>
      </c>
      <c r="C39" s="1" t="s">
        <v>1</v>
      </c>
      <c r="D39" s="3" t="s">
        <v>405</v>
      </c>
      <c r="E39" s="1" t="s">
        <v>8</v>
      </c>
      <c r="F39" s="4">
        <v>1696.17</v>
      </c>
      <c r="G39" s="1" t="s">
        <v>371</v>
      </c>
    </row>
    <row r="40" spans="1:7" ht="30">
      <c r="A40" s="1" t="s">
        <v>404</v>
      </c>
      <c r="B40" s="2">
        <v>2016</v>
      </c>
      <c r="C40" s="1" t="s">
        <v>1</v>
      </c>
      <c r="D40" s="3" t="s">
        <v>405</v>
      </c>
      <c r="E40" s="1" t="s">
        <v>8</v>
      </c>
      <c r="F40" s="4">
        <v>1696.17</v>
      </c>
      <c r="G40" s="1" t="s">
        <v>371</v>
      </c>
    </row>
    <row r="41" spans="1:7" ht="30">
      <c r="A41" s="1" t="s">
        <v>390</v>
      </c>
      <c r="B41" s="2">
        <v>2018</v>
      </c>
      <c r="C41" s="1" t="s">
        <v>1</v>
      </c>
      <c r="D41" s="3" t="s">
        <v>406</v>
      </c>
      <c r="E41" s="1" t="s">
        <v>8</v>
      </c>
      <c r="F41" s="4">
        <v>2252.13</v>
      </c>
      <c r="G41" s="1" t="s">
        <v>371</v>
      </c>
    </row>
    <row r="42" spans="1:7" ht="30">
      <c r="A42" s="1" t="s">
        <v>401</v>
      </c>
      <c r="B42" s="2">
        <v>2019</v>
      </c>
      <c r="C42" s="1" t="s">
        <v>1</v>
      </c>
      <c r="D42" s="3" t="s">
        <v>407</v>
      </c>
      <c r="E42" s="1" t="s">
        <v>8</v>
      </c>
      <c r="F42" s="4">
        <v>2221.38</v>
      </c>
      <c r="G42" s="1" t="s">
        <v>371</v>
      </c>
    </row>
    <row r="43" spans="1:7" ht="30">
      <c r="A43" s="1" t="s">
        <v>401</v>
      </c>
      <c r="B43" s="2">
        <v>2019</v>
      </c>
      <c r="C43" s="1" t="s">
        <v>1</v>
      </c>
      <c r="D43" s="3" t="s">
        <v>124</v>
      </c>
      <c r="E43" s="1" t="s">
        <v>8</v>
      </c>
      <c r="F43" s="4">
        <v>2221.38</v>
      </c>
      <c r="G43" s="1" t="s">
        <v>371</v>
      </c>
    </row>
    <row r="44" spans="1:7" ht="30">
      <c r="A44" s="1" t="s">
        <v>401</v>
      </c>
      <c r="B44" s="2">
        <v>2019</v>
      </c>
      <c r="C44" s="1" t="s">
        <v>1</v>
      </c>
      <c r="D44" s="3" t="s">
        <v>408</v>
      </c>
      <c r="E44" s="1" t="s">
        <v>8</v>
      </c>
      <c r="F44" s="4">
        <v>2221.38</v>
      </c>
      <c r="G44" s="1" t="s">
        <v>371</v>
      </c>
    </row>
    <row r="45" spans="1:7" ht="30">
      <c r="A45" s="1" t="s">
        <v>401</v>
      </c>
      <c r="B45" s="2">
        <v>2019</v>
      </c>
      <c r="C45" s="1" t="s">
        <v>1</v>
      </c>
      <c r="D45" s="3" t="s">
        <v>408</v>
      </c>
      <c r="E45" s="1" t="s">
        <v>8</v>
      </c>
      <c r="F45" s="4">
        <v>2221.38</v>
      </c>
      <c r="G45" s="1" t="s">
        <v>371</v>
      </c>
    </row>
    <row r="46" spans="1:7" ht="30">
      <c r="A46" s="1" t="s">
        <v>401</v>
      </c>
      <c r="B46" s="2">
        <v>2019</v>
      </c>
      <c r="C46" s="1" t="s">
        <v>1</v>
      </c>
      <c r="D46" s="3" t="s">
        <v>409</v>
      </c>
      <c r="E46" s="1" t="s">
        <v>8</v>
      </c>
      <c r="F46" s="4">
        <v>2221.38</v>
      </c>
      <c r="G46" s="1" t="s">
        <v>371</v>
      </c>
    </row>
    <row r="47" spans="1:7" ht="30">
      <c r="A47" s="1" t="s">
        <v>401</v>
      </c>
      <c r="B47" s="2">
        <v>2019</v>
      </c>
      <c r="C47" s="1" t="s">
        <v>1</v>
      </c>
      <c r="D47" s="3" t="s">
        <v>410</v>
      </c>
      <c r="E47" s="1" t="s">
        <v>8</v>
      </c>
      <c r="F47" s="4">
        <v>2221.38</v>
      </c>
      <c r="G47" s="1" t="s">
        <v>371</v>
      </c>
    </row>
    <row r="48" spans="1:7" ht="30">
      <c r="A48" s="1" t="s">
        <v>401</v>
      </c>
      <c r="B48" s="2">
        <v>2019</v>
      </c>
      <c r="C48" s="1" t="s">
        <v>1</v>
      </c>
      <c r="D48" s="3" t="s">
        <v>411</v>
      </c>
      <c r="E48" s="1" t="s">
        <v>8</v>
      </c>
      <c r="F48" s="4">
        <v>2221.38</v>
      </c>
      <c r="G48" s="1" t="s">
        <v>371</v>
      </c>
    </row>
    <row r="49" spans="1:7" ht="30">
      <c r="A49" s="1" t="s">
        <v>412</v>
      </c>
      <c r="B49" s="2">
        <v>2019</v>
      </c>
      <c r="C49" s="1" t="s">
        <v>1</v>
      </c>
      <c r="D49" s="3" t="s">
        <v>129</v>
      </c>
      <c r="E49" s="1" t="s">
        <v>8</v>
      </c>
      <c r="F49" s="4">
        <v>5153.7</v>
      </c>
      <c r="G49" s="1" t="s">
        <v>371</v>
      </c>
    </row>
    <row r="50" spans="1:7" ht="30">
      <c r="A50" s="1" t="s">
        <v>401</v>
      </c>
      <c r="B50" s="2">
        <v>2019</v>
      </c>
      <c r="C50" s="1" t="s">
        <v>1</v>
      </c>
      <c r="D50" s="3" t="s">
        <v>413</v>
      </c>
      <c r="E50" s="1" t="s">
        <v>8</v>
      </c>
      <c r="F50" s="4">
        <v>2221.38</v>
      </c>
      <c r="G50" s="1" t="s">
        <v>371</v>
      </c>
    </row>
    <row r="51" spans="1:7" ht="30">
      <c r="A51" s="1" t="s">
        <v>401</v>
      </c>
      <c r="B51" s="2">
        <v>2019</v>
      </c>
      <c r="C51" s="1" t="s">
        <v>1</v>
      </c>
      <c r="D51" s="3" t="s">
        <v>259</v>
      </c>
      <c r="E51" s="1" t="s">
        <v>8</v>
      </c>
      <c r="F51" s="4">
        <v>2221.38</v>
      </c>
      <c r="G51" s="1" t="s">
        <v>371</v>
      </c>
    </row>
    <row r="52" spans="1:7" ht="30">
      <c r="A52" s="1" t="s">
        <v>401</v>
      </c>
      <c r="B52" s="2">
        <v>2019</v>
      </c>
      <c r="C52" s="1" t="s">
        <v>1</v>
      </c>
      <c r="D52" s="3" t="s">
        <v>259</v>
      </c>
      <c r="E52" s="1" t="s">
        <v>8</v>
      </c>
      <c r="F52" s="4">
        <v>2221.38</v>
      </c>
      <c r="G52" s="1" t="s">
        <v>371</v>
      </c>
    </row>
    <row r="53" spans="1:7" ht="30">
      <c r="A53" s="1" t="s">
        <v>401</v>
      </c>
      <c r="B53" s="2">
        <v>2019</v>
      </c>
      <c r="C53" s="1" t="s">
        <v>1</v>
      </c>
      <c r="D53" s="3" t="s">
        <v>414</v>
      </c>
      <c r="E53" s="1" t="s">
        <v>8</v>
      </c>
      <c r="F53" s="4">
        <v>2221.38</v>
      </c>
      <c r="G53" s="1" t="s">
        <v>371</v>
      </c>
    </row>
    <row r="54" spans="1:7" ht="30">
      <c r="A54" s="1" t="s">
        <v>401</v>
      </c>
      <c r="B54" s="2">
        <v>2019</v>
      </c>
      <c r="C54" s="1" t="s">
        <v>1</v>
      </c>
      <c r="D54" s="3" t="s">
        <v>415</v>
      </c>
      <c r="E54" s="1" t="s">
        <v>8</v>
      </c>
      <c r="F54" s="4">
        <v>2221.38</v>
      </c>
      <c r="G54" s="1" t="s">
        <v>371</v>
      </c>
    </row>
    <row r="55" spans="1:7" ht="30">
      <c r="A55" s="1" t="s">
        <v>412</v>
      </c>
      <c r="B55" s="2">
        <v>2019</v>
      </c>
      <c r="C55" s="1" t="s">
        <v>1</v>
      </c>
      <c r="D55" s="3" t="s">
        <v>416</v>
      </c>
      <c r="E55" s="1" t="s">
        <v>8</v>
      </c>
      <c r="F55" s="4">
        <v>5153.7</v>
      </c>
      <c r="G55" s="1" t="s">
        <v>371</v>
      </c>
    </row>
    <row r="56" spans="1:7" ht="30">
      <c r="A56" s="1" t="s">
        <v>401</v>
      </c>
      <c r="B56" s="2">
        <v>2019</v>
      </c>
      <c r="C56" s="1" t="s">
        <v>1</v>
      </c>
      <c r="D56" s="3" t="s">
        <v>417</v>
      </c>
      <c r="E56" s="1" t="s">
        <v>8</v>
      </c>
      <c r="F56" s="4">
        <v>2221.38</v>
      </c>
      <c r="G56" s="1" t="s">
        <v>371</v>
      </c>
    </row>
    <row r="57" spans="1:7" ht="30">
      <c r="A57" s="1" t="s">
        <v>401</v>
      </c>
      <c r="B57" s="2">
        <v>2019</v>
      </c>
      <c r="C57" s="1" t="s">
        <v>1</v>
      </c>
      <c r="D57" s="3" t="s">
        <v>418</v>
      </c>
      <c r="E57" s="1" t="s">
        <v>8</v>
      </c>
      <c r="F57" s="4">
        <v>2221.38</v>
      </c>
      <c r="G57" s="1" t="s">
        <v>371</v>
      </c>
    </row>
    <row r="58" spans="1:7" ht="30">
      <c r="A58" s="1" t="s">
        <v>419</v>
      </c>
      <c r="B58" s="2">
        <v>2020</v>
      </c>
      <c r="C58" s="1" t="s">
        <v>1</v>
      </c>
      <c r="D58" s="3" t="s">
        <v>420</v>
      </c>
      <c r="E58" s="1" t="s">
        <v>8</v>
      </c>
      <c r="F58" s="4">
        <v>1759</v>
      </c>
      <c r="G58" s="1" t="s">
        <v>371</v>
      </c>
    </row>
    <row r="59" spans="1:7" ht="30">
      <c r="A59" s="1" t="s">
        <v>419</v>
      </c>
      <c r="B59" s="2">
        <v>2020</v>
      </c>
      <c r="C59" s="1" t="s">
        <v>1</v>
      </c>
      <c r="D59" s="3" t="s">
        <v>420</v>
      </c>
      <c r="E59" s="1" t="s">
        <v>8</v>
      </c>
      <c r="F59" s="4">
        <v>1759</v>
      </c>
      <c r="G59" s="1" t="s">
        <v>371</v>
      </c>
    </row>
    <row r="60" spans="1:7" ht="30">
      <c r="A60" s="1" t="s">
        <v>419</v>
      </c>
      <c r="B60" s="2">
        <v>2020</v>
      </c>
      <c r="C60" s="1" t="s">
        <v>1</v>
      </c>
      <c r="D60" s="3" t="s">
        <v>420</v>
      </c>
      <c r="E60" s="1" t="s">
        <v>8</v>
      </c>
      <c r="F60" s="4">
        <v>1759</v>
      </c>
      <c r="G60" s="1" t="s">
        <v>371</v>
      </c>
    </row>
    <row r="61" spans="1:7" ht="30">
      <c r="A61" s="1" t="s">
        <v>419</v>
      </c>
      <c r="B61" s="2">
        <v>2020</v>
      </c>
      <c r="C61" s="1" t="s">
        <v>1</v>
      </c>
      <c r="D61" s="3" t="s">
        <v>421</v>
      </c>
      <c r="E61" s="1" t="s">
        <v>8</v>
      </c>
      <c r="F61" s="4">
        <v>1759</v>
      </c>
      <c r="G61" s="1" t="s">
        <v>371</v>
      </c>
    </row>
    <row r="62" spans="1:7" ht="30">
      <c r="A62" s="1" t="s">
        <v>419</v>
      </c>
      <c r="B62" s="2">
        <v>2020</v>
      </c>
      <c r="C62" s="1" t="s">
        <v>1</v>
      </c>
      <c r="D62" s="3" t="s">
        <v>421</v>
      </c>
      <c r="E62" s="1" t="s">
        <v>8</v>
      </c>
      <c r="F62" s="4">
        <v>1759</v>
      </c>
      <c r="G62" s="1" t="s">
        <v>371</v>
      </c>
    </row>
    <row r="63" spans="1:7" ht="30">
      <c r="A63" s="1" t="s">
        <v>419</v>
      </c>
      <c r="B63" s="2">
        <v>2020</v>
      </c>
      <c r="C63" s="1" t="s">
        <v>1</v>
      </c>
      <c r="D63" s="3" t="s">
        <v>422</v>
      </c>
      <c r="E63" s="1" t="s">
        <v>8</v>
      </c>
      <c r="F63" s="4">
        <v>1759</v>
      </c>
      <c r="G63" s="1" t="s">
        <v>371</v>
      </c>
    </row>
    <row r="64" spans="1:7" ht="30">
      <c r="A64" s="1" t="s">
        <v>419</v>
      </c>
      <c r="B64" s="2">
        <v>2020</v>
      </c>
      <c r="C64" s="1" t="s">
        <v>1</v>
      </c>
      <c r="D64" s="3" t="s">
        <v>423</v>
      </c>
      <c r="E64" s="1" t="s">
        <v>8</v>
      </c>
      <c r="F64" s="4">
        <v>1759</v>
      </c>
      <c r="G64" s="1" t="s">
        <v>371</v>
      </c>
    </row>
    <row r="65" spans="1:7" ht="30">
      <c r="A65" s="1" t="s">
        <v>419</v>
      </c>
      <c r="B65" s="2">
        <v>2020</v>
      </c>
      <c r="C65" s="1" t="s">
        <v>1</v>
      </c>
      <c r="D65" s="3" t="s">
        <v>270</v>
      </c>
      <c r="E65" s="1" t="s">
        <v>8</v>
      </c>
      <c r="F65" s="4">
        <v>1759</v>
      </c>
      <c r="G65" s="1" t="s">
        <v>371</v>
      </c>
    </row>
    <row r="66" spans="1:7" ht="30">
      <c r="A66" s="1" t="s">
        <v>419</v>
      </c>
      <c r="B66" s="2">
        <v>2020</v>
      </c>
      <c r="C66" s="1" t="s">
        <v>1</v>
      </c>
      <c r="D66" s="3" t="s">
        <v>424</v>
      </c>
      <c r="E66" s="1" t="s">
        <v>8</v>
      </c>
      <c r="F66" s="4">
        <v>1759</v>
      </c>
      <c r="G66" s="1" t="s">
        <v>371</v>
      </c>
    </row>
    <row r="67" spans="1:7" ht="30">
      <c r="A67" s="1" t="s">
        <v>419</v>
      </c>
      <c r="B67" s="2">
        <v>2020</v>
      </c>
      <c r="C67" s="1" t="s">
        <v>1</v>
      </c>
      <c r="D67" s="3" t="s">
        <v>425</v>
      </c>
      <c r="E67" s="1" t="s">
        <v>8</v>
      </c>
      <c r="F67" s="4">
        <v>1759</v>
      </c>
      <c r="G67" s="1" t="s">
        <v>371</v>
      </c>
    </row>
    <row r="68" spans="1:7" ht="30">
      <c r="A68" s="1" t="s">
        <v>426</v>
      </c>
      <c r="B68" s="2">
        <v>2020</v>
      </c>
      <c r="C68" s="1" t="s">
        <v>1</v>
      </c>
      <c r="D68" s="3" t="s">
        <v>137</v>
      </c>
      <c r="E68" s="1" t="s">
        <v>8</v>
      </c>
      <c r="F68" s="4">
        <v>3599</v>
      </c>
      <c r="G68" s="1" t="s">
        <v>371</v>
      </c>
    </row>
    <row r="69" spans="1:7" ht="30">
      <c r="A69" s="1" t="s">
        <v>427</v>
      </c>
      <c r="B69" s="2">
        <v>2020</v>
      </c>
      <c r="C69" s="1" t="s">
        <v>1</v>
      </c>
      <c r="D69" s="3" t="s">
        <v>428</v>
      </c>
      <c r="E69" s="1" t="s">
        <v>8</v>
      </c>
      <c r="F69" s="4">
        <v>2337</v>
      </c>
      <c r="G69" s="1" t="s">
        <v>371</v>
      </c>
    </row>
    <row r="70" spans="1:7" ht="30">
      <c r="A70" s="1" t="s">
        <v>419</v>
      </c>
      <c r="B70" s="2">
        <v>2020</v>
      </c>
      <c r="C70" s="1" t="s">
        <v>1</v>
      </c>
      <c r="D70" s="3" t="s">
        <v>429</v>
      </c>
      <c r="E70" s="1" t="s">
        <v>8</v>
      </c>
      <c r="F70" s="4">
        <v>1759</v>
      </c>
      <c r="G70" s="1" t="s">
        <v>371</v>
      </c>
    </row>
    <row r="71" spans="1:7" ht="30">
      <c r="A71" s="1" t="s">
        <v>419</v>
      </c>
      <c r="B71" s="2">
        <v>2020</v>
      </c>
      <c r="C71" s="1" t="s">
        <v>1</v>
      </c>
      <c r="D71" s="3" t="s">
        <v>138</v>
      </c>
      <c r="E71" s="1" t="s">
        <v>8</v>
      </c>
      <c r="F71" s="4">
        <v>1759</v>
      </c>
      <c r="G71" s="1" t="s">
        <v>371</v>
      </c>
    </row>
    <row r="72" spans="1:7" ht="30">
      <c r="A72" s="1" t="s">
        <v>419</v>
      </c>
      <c r="B72" s="2">
        <v>2020</v>
      </c>
      <c r="C72" s="1" t="s">
        <v>1</v>
      </c>
      <c r="D72" s="3" t="s">
        <v>430</v>
      </c>
      <c r="E72" s="1" t="s">
        <v>8</v>
      </c>
      <c r="F72" s="4">
        <v>1759</v>
      </c>
      <c r="G72" s="1" t="s">
        <v>371</v>
      </c>
    </row>
    <row r="73" spans="1:7" ht="30">
      <c r="A73" s="1" t="s">
        <v>419</v>
      </c>
      <c r="B73" s="2">
        <v>2020</v>
      </c>
      <c r="C73" s="1" t="s">
        <v>1</v>
      </c>
      <c r="D73" s="3" t="s">
        <v>430</v>
      </c>
      <c r="E73" s="1" t="s">
        <v>8</v>
      </c>
      <c r="F73" s="4">
        <v>1759</v>
      </c>
      <c r="G73" s="1" t="s">
        <v>371</v>
      </c>
    </row>
    <row r="74" spans="1:7" ht="30">
      <c r="A74" s="1" t="s">
        <v>419</v>
      </c>
      <c r="B74" s="2">
        <v>2020</v>
      </c>
      <c r="C74" s="1" t="s">
        <v>1</v>
      </c>
      <c r="D74" s="3" t="s">
        <v>278</v>
      </c>
      <c r="E74" s="1" t="s">
        <v>8</v>
      </c>
      <c r="F74" s="4">
        <v>1759</v>
      </c>
      <c r="G74" s="1" t="s">
        <v>371</v>
      </c>
    </row>
    <row r="75" spans="1:7" ht="30">
      <c r="A75" s="1" t="s">
        <v>419</v>
      </c>
      <c r="B75" s="2">
        <v>2020</v>
      </c>
      <c r="C75" s="1" t="s">
        <v>1</v>
      </c>
      <c r="D75" s="3" t="s">
        <v>280</v>
      </c>
      <c r="E75" s="1" t="s">
        <v>8</v>
      </c>
      <c r="F75" s="4">
        <v>1759</v>
      </c>
      <c r="G75" s="1" t="s">
        <v>371</v>
      </c>
    </row>
    <row r="76" spans="1:7" ht="30">
      <c r="A76" s="1" t="s">
        <v>419</v>
      </c>
      <c r="B76" s="2">
        <v>2020</v>
      </c>
      <c r="C76" s="1" t="s">
        <v>1</v>
      </c>
      <c r="D76" s="3" t="s">
        <v>431</v>
      </c>
      <c r="E76" s="1" t="s">
        <v>8</v>
      </c>
      <c r="F76" s="4">
        <v>1759</v>
      </c>
      <c r="G76" s="1" t="s">
        <v>371</v>
      </c>
    </row>
    <row r="77" spans="1:7" ht="30">
      <c r="A77" s="1" t="s">
        <v>419</v>
      </c>
      <c r="B77" s="2">
        <v>2020</v>
      </c>
      <c r="C77" s="1" t="s">
        <v>1</v>
      </c>
      <c r="D77" s="3" t="s">
        <v>431</v>
      </c>
      <c r="E77" s="1" t="s">
        <v>8</v>
      </c>
      <c r="F77" s="4">
        <v>1759</v>
      </c>
      <c r="G77" s="1" t="s">
        <v>371</v>
      </c>
    </row>
    <row r="78" spans="1:7" ht="30">
      <c r="A78" s="1" t="s">
        <v>419</v>
      </c>
      <c r="B78" s="2">
        <v>2020</v>
      </c>
      <c r="C78" s="1" t="s">
        <v>1</v>
      </c>
      <c r="D78" s="3" t="s">
        <v>432</v>
      </c>
      <c r="E78" s="1" t="s">
        <v>8</v>
      </c>
      <c r="F78" s="4">
        <v>1759</v>
      </c>
      <c r="G78" s="1" t="s">
        <v>371</v>
      </c>
    </row>
    <row r="79" spans="1:7" ht="30">
      <c r="A79" s="1" t="s">
        <v>419</v>
      </c>
      <c r="B79" s="2">
        <v>2020</v>
      </c>
      <c r="C79" s="1" t="s">
        <v>1</v>
      </c>
      <c r="D79" s="3" t="s">
        <v>433</v>
      </c>
      <c r="E79" s="1" t="s">
        <v>8</v>
      </c>
      <c r="F79" s="4">
        <v>1759</v>
      </c>
      <c r="G79" s="1" t="s">
        <v>371</v>
      </c>
    </row>
    <row r="80" spans="1:7" ht="30">
      <c r="A80" s="1" t="s">
        <v>419</v>
      </c>
      <c r="B80" s="2">
        <v>2020</v>
      </c>
      <c r="C80" s="1" t="s">
        <v>1</v>
      </c>
      <c r="D80" s="3" t="s">
        <v>433</v>
      </c>
      <c r="E80" s="1" t="s">
        <v>8</v>
      </c>
      <c r="F80" s="4">
        <v>1759</v>
      </c>
      <c r="G80" s="1" t="s">
        <v>371</v>
      </c>
    </row>
    <row r="81" spans="1:7" ht="30">
      <c r="A81" s="1" t="s">
        <v>419</v>
      </c>
      <c r="B81" s="2">
        <v>2020</v>
      </c>
      <c r="C81" s="1" t="s">
        <v>1</v>
      </c>
      <c r="D81" s="3" t="s">
        <v>434</v>
      </c>
      <c r="E81" s="1" t="s">
        <v>8</v>
      </c>
      <c r="F81" s="4">
        <v>1759</v>
      </c>
      <c r="G81" s="1" t="s">
        <v>371</v>
      </c>
    </row>
    <row r="82" spans="1:7" ht="30">
      <c r="A82" s="1" t="s">
        <v>419</v>
      </c>
      <c r="B82" s="2">
        <v>2020</v>
      </c>
      <c r="C82" s="1" t="s">
        <v>1</v>
      </c>
      <c r="D82" s="3" t="s">
        <v>434</v>
      </c>
      <c r="E82" s="1" t="s">
        <v>8</v>
      </c>
      <c r="F82" s="4">
        <v>1759</v>
      </c>
      <c r="G82" s="1" t="s">
        <v>371</v>
      </c>
    </row>
    <row r="83" spans="1:7" ht="30">
      <c r="A83" s="1" t="s">
        <v>419</v>
      </c>
      <c r="B83" s="2">
        <v>2020</v>
      </c>
      <c r="C83" s="1" t="s">
        <v>1</v>
      </c>
      <c r="D83" s="3" t="s">
        <v>283</v>
      </c>
      <c r="E83" s="1" t="s">
        <v>8</v>
      </c>
      <c r="F83" s="4">
        <v>1759</v>
      </c>
      <c r="G83" s="1" t="s">
        <v>371</v>
      </c>
    </row>
    <row r="84" spans="1:7" ht="30">
      <c r="A84" s="1" t="s">
        <v>419</v>
      </c>
      <c r="B84" s="2">
        <v>2020</v>
      </c>
      <c r="C84" s="1" t="s">
        <v>1</v>
      </c>
      <c r="D84" s="3" t="s">
        <v>283</v>
      </c>
      <c r="E84" s="1" t="s">
        <v>8</v>
      </c>
      <c r="F84" s="4">
        <v>1759</v>
      </c>
      <c r="G84" s="1" t="s">
        <v>371</v>
      </c>
    </row>
    <row r="85" spans="1:7" ht="30">
      <c r="A85" s="1" t="s">
        <v>419</v>
      </c>
      <c r="B85" s="2">
        <v>2020</v>
      </c>
      <c r="C85" s="1" t="s">
        <v>1</v>
      </c>
      <c r="D85" s="3" t="s">
        <v>435</v>
      </c>
      <c r="E85" s="1" t="s">
        <v>8</v>
      </c>
      <c r="F85" s="4">
        <v>1759</v>
      </c>
      <c r="G85" s="1" t="s">
        <v>371</v>
      </c>
    </row>
    <row r="86" spans="1:7" ht="30">
      <c r="A86" s="1" t="s">
        <v>419</v>
      </c>
      <c r="B86" s="2">
        <v>2020</v>
      </c>
      <c r="C86" s="1" t="s">
        <v>1</v>
      </c>
      <c r="D86" s="3" t="s">
        <v>436</v>
      </c>
      <c r="E86" s="1" t="s">
        <v>8</v>
      </c>
      <c r="F86" s="4">
        <v>1759</v>
      </c>
      <c r="G86" s="1" t="s">
        <v>371</v>
      </c>
    </row>
    <row r="87" spans="1:7" ht="30">
      <c r="A87" s="1" t="s">
        <v>419</v>
      </c>
      <c r="B87" s="2">
        <v>2020</v>
      </c>
      <c r="C87" s="1" t="s">
        <v>1</v>
      </c>
      <c r="D87" s="3" t="s">
        <v>437</v>
      </c>
      <c r="E87" s="1" t="s">
        <v>8</v>
      </c>
      <c r="F87" s="4">
        <v>1759</v>
      </c>
      <c r="G87" s="1" t="s">
        <v>371</v>
      </c>
    </row>
    <row r="88" spans="1:7" ht="30">
      <c r="A88" s="1" t="s">
        <v>419</v>
      </c>
      <c r="B88" s="2">
        <v>2020</v>
      </c>
      <c r="C88" s="1" t="s">
        <v>1</v>
      </c>
      <c r="D88" s="3" t="s">
        <v>438</v>
      </c>
      <c r="E88" s="1" t="s">
        <v>8</v>
      </c>
      <c r="F88" s="4">
        <v>1795</v>
      </c>
      <c r="G88" s="1" t="s">
        <v>371</v>
      </c>
    </row>
    <row r="89" spans="1:7" ht="30">
      <c r="A89" s="1" t="s">
        <v>419</v>
      </c>
      <c r="B89" s="2">
        <v>2020</v>
      </c>
      <c r="C89" s="1" t="s">
        <v>1</v>
      </c>
      <c r="D89" s="3" t="s">
        <v>439</v>
      </c>
      <c r="E89" s="1" t="s">
        <v>8</v>
      </c>
      <c r="F89" s="4">
        <v>1759</v>
      </c>
      <c r="G89" s="1" t="s">
        <v>371</v>
      </c>
    </row>
    <row r="90" spans="1:7" ht="30">
      <c r="A90" s="1" t="s">
        <v>419</v>
      </c>
      <c r="B90" s="2">
        <v>2020</v>
      </c>
      <c r="C90" s="1" t="s">
        <v>1</v>
      </c>
      <c r="D90" s="3" t="s">
        <v>440</v>
      </c>
      <c r="E90" s="1" t="s">
        <v>8</v>
      </c>
      <c r="F90" s="4">
        <v>1795</v>
      </c>
      <c r="G90" s="1" t="s">
        <v>371</v>
      </c>
    </row>
    <row r="91" spans="1:7" ht="30">
      <c r="A91" s="1" t="s">
        <v>419</v>
      </c>
      <c r="B91" s="2">
        <v>2020</v>
      </c>
      <c r="C91" s="1" t="s">
        <v>1</v>
      </c>
      <c r="D91" s="3" t="s">
        <v>441</v>
      </c>
      <c r="E91" s="1" t="s">
        <v>8</v>
      </c>
      <c r="F91" s="4">
        <v>1795</v>
      </c>
      <c r="G91" s="1" t="s">
        <v>371</v>
      </c>
    </row>
    <row r="92" spans="1:7" ht="30">
      <c r="A92" s="1" t="s">
        <v>419</v>
      </c>
      <c r="B92" s="2">
        <v>2020</v>
      </c>
      <c r="C92" s="1" t="s">
        <v>1</v>
      </c>
      <c r="D92" s="3" t="s">
        <v>442</v>
      </c>
      <c r="E92" s="1" t="s">
        <v>8</v>
      </c>
      <c r="F92" s="4">
        <v>1795</v>
      </c>
      <c r="G92" s="1" t="s">
        <v>371</v>
      </c>
    </row>
    <row r="93" spans="1:7" ht="30">
      <c r="A93" s="1" t="s">
        <v>419</v>
      </c>
      <c r="B93" s="2">
        <v>2020</v>
      </c>
      <c r="C93" s="1" t="s">
        <v>1</v>
      </c>
      <c r="D93" s="3" t="s">
        <v>443</v>
      </c>
      <c r="E93" s="1" t="s">
        <v>8</v>
      </c>
      <c r="F93" s="4">
        <v>1795</v>
      </c>
      <c r="G93" s="1" t="s">
        <v>371</v>
      </c>
    </row>
    <row r="94" spans="1:7" ht="30">
      <c r="A94" s="1" t="s">
        <v>419</v>
      </c>
      <c r="B94" s="2">
        <v>2020</v>
      </c>
      <c r="C94" s="1" t="s">
        <v>1</v>
      </c>
      <c r="D94" s="3" t="s">
        <v>443</v>
      </c>
      <c r="E94" s="1" t="s">
        <v>8</v>
      </c>
      <c r="F94" s="4">
        <v>1795</v>
      </c>
      <c r="G94" s="1" t="s">
        <v>371</v>
      </c>
    </row>
    <row r="95" spans="1:7" ht="30">
      <c r="A95" s="1" t="s">
        <v>419</v>
      </c>
      <c r="B95" s="2">
        <v>2020</v>
      </c>
      <c r="C95" s="1" t="s">
        <v>1</v>
      </c>
      <c r="D95" s="3" t="s">
        <v>444</v>
      </c>
      <c r="E95" s="1" t="s">
        <v>8</v>
      </c>
      <c r="F95" s="4">
        <v>1795</v>
      </c>
      <c r="G95" s="1" t="s">
        <v>371</v>
      </c>
    </row>
    <row r="96" spans="1:7" ht="30">
      <c r="A96" s="1" t="s">
        <v>419</v>
      </c>
      <c r="B96" s="2">
        <v>2020</v>
      </c>
      <c r="C96" s="1" t="s">
        <v>1</v>
      </c>
      <c r="D96" s="3" t="s">
        <v>152</v>
      </c>
      <c r="E96" s="1" t="s">
        <v>8</v>
      </c>
      <c r="F96" s="4">
        <v>1795</v>
      </c>
      <c r="G96" s="1" t="s">
        <v>371</v>
      </c>
    </row>
    <row r="97" spans="1:7" ht="30">
      <c r="A97" s="1" t="s">
        <v>419</v>
      </c>
      <c r="B97" s="2">
        <v>2020</v>
      </c>
      <c r="C97" s="1" t="s">
        <v>1</v>
      </c>
      <c r="D97" s="3" t="s">
        <v>445</v>
      </c>
      <c r="E97" s="1" t="s">
        <v>8</v>
      </c>
      <c r="F97" s="4">
        <v>1795</v>
      </c>
      <c r="G97" s="1" t="s">
        <v>371</v>
      </c>
    </row>
    <row r="98" spans="1:7" ht="30">
      <c r="A98" s="1" t="s">
        <v>419</v>
      </c>
      <c r="B98" s="2">
        <v>2020</v>
      </c>
      <c r="C98" s="1" t="s">
        <v>1</v>
      </c>
      <c r="D98" s="3" t="s">
        <v>445</v>
      </c>
      <c r="E98" s="1" t="s">
        <v>8</v>
      </c>
      <c r="F98" s="4">
        <v>1795</v>
      </c>
      <c r="G98" s="1" t="s">
        <v>371</v>
      </c>
    </row>
    <row r="99" spans="1:7" ht="30">
      <c r="A99" s="1" t="s">
        <v>419</v>
      </c>
      <c r="B99" s="2">
        <v>2020</v>
      </c>
      <c r="C99" s="1" t="s">
        <v>1</v>
      </c>
      <c r="D99" s="3" t="s">
        <v>445</v>
      </c>
      <c r="E99" s="1" t="s">
        <v>8</v>
      </c>
      <c r="F99" s="4">
        <v>1795</v>
      </c>
      <c r="G99" s="1" t="s">
        <v>371</v>
      </c>
    </row>
    <row r="100" spans="1:7" ht="30">
      <c r="A100" s="1" t="s">
        <v>419</v>
      </c>
      <c r="B100" s="2">
        <v>2020</v>
      </c>
      <c r="C100" s="1" t="s">
        <v>1</v>
      </c>
      <c r="D100" s="3" t="s">
        <v>445</v>
      </c>
      <c r="E100" s="1" t="s">
        <v>8</v>
      </c>
      <c r="F100" s="4">
        <v>1795</v>
      </c>
      <c r="G100" s="1" t="s">
        <v>371</v>
      </c>
    </row>
    <row r="101" spans="1:7" ht="30">
      <c r="A101" s="1" t="s">
        <v>419</v>
      </c>
      <c r="B101" s="2">
        <v>2020</v>
      </c>
      <c r="C101" s="1" t="s">
        <v>1</v>
      </c>
      <c r="D101" s="3" t="s">
        <v>445</v>
      </c>
      <c r="E101" s="1" t="s">
        <v>8</v>
      </c>
      <c r="F101" s="4">
        <v>1795</v>
      </c>
      <c r="G101" s="1" t="s">
        <v>371</v>
      </c>
    </row>
    <row r="102" spans="1:7" ht="30">
      <c r="A102" s="1" t="s">
        <v>419</v>
      </c>
      <c r="B102" s="2">
        <v>2020</v>
      </c>
      <c r="C102" s="1" t="s">
        <v>1</v>
      </c>
      <c r="D102" s="3" t="s">
        <v>292</v>
      </c>
      <c r="E102" s="1" t="s">
        <v>8</v>
      </c>
      <c r="F102" s="4">
        <v>1795</v>
      </c>
      <c r="G102" s="1" t="s">
        <v>371</v>
      </c>
    </row>
    <row r="103" spans="1:7" ht="30">
      <c r="A103" s="1" t="s">
        <v>446</v>
      </c>
      <c r="B103" s="2">
        <v>2021</v>
      </c>
      <c r="C103" s="1" t="s">
        <v>1</v>
      </c>
      <c r="D103" s="3" t="s">
        <v>154</v>
      </c>
      <c r="E103" s="1" t="s">
        <v>8</v>
      </c>
      <c r="F103" s="4">
        <v>2531.34</v>
      </c>
      <c r="G103" s="1" t="s">
        <v>371</v>
      </c>
    </row>
    <row r="104" spans="1:7" ht="30">
      <c r="A104" s="1" t="s">
        <v>446</v>
      </c>
      <c r="B104" s="2">
        <v>2021</v>
      </c>
      <c r="C104" s="1" t="s">
        <v>1</v>
      </c>
      <c r="D104" s="3" t="s">
        <v>447</v>
      </c>
      <c r="E104" s="1" t="s">
        <v>8</v>
      </c>
      <c r="F104" s="4">
        <v>2531.34</v>
      </c>
      <c r="G104" s="1" t="s">
        <v>371</v>
      </c>
    </row>
    <row r="105" spans="1:7" ht="30">
      <c r="A105" s="1" t="s">
        <v>446</v>
      </c>
      <c r="B105" s="2">
        <v>2021</v>
      </c>
      <c r="C105" s="1" t="s">
        <v>1</v>
      </c>
      <c r="D105" s="3" t="s">
        <v>448</v>
      </c>
      <c r="E105" s="1" t="s">
        <v>8</v>
      </c>
      <c r="F105" s="4">
        <v>2531.34</v>
      </c>
      <c r="G105" s="1" t="s">
        <v>371</v>
      </c>
    </row>
    <row r="106" spans="1:7" ht="30">
      <c r="A106" s="1" t="s">
        <v>446</v>
      </c>
      <c r="B106" s="2">
        <v>2021</v>
      </c>
      <c r="C106" s="1" t="s">
        <v>1</v>
      </c>
      <c r="D106" s="3" t="s">
        <v>448</v>
      </c>
      <c r="E106" s="1" t="s">
        <v>8</v>
      </c>
      <c r="F106" s="4">
        <v>2531.34</v>
      </c>
      <c r="G106" s="1" t="s">
        <v>371</v>
      </c>
    </row>
    <row r="107" spans="1:7" ht="30">
      <c r="A107" s="1" t="s">
        <v>446</v>
      </c>
      <c r="B107" s="2">
        <v>2021</v>
      </c>
      <c r="C107" s="1" t="s">
        <v>1</v>
      </c>
      <c r="D107" s="3" t="s">
        <v>448</v>
      </c>
      <c r="E107" s="1" t="s">
        <v>8</v>
      </c>
      <c r="F107" s="4">
        <v>2531.34</v>
      </c>
      <c r="G107" s="1" t="s">
        <v>371</v>
      </c>
    </row>
    <row r="108" spans="1:7" ht="30">
      <c r="A108" s="1" t="s">
        <v>446</v>
      </c>
      <c r="B108" s="2">
        <v>2021</v>
      </c>
      <c r="C108" s="1" t="s">
        <v>1</v>
      </c>
      <c r="D108" s="3" t="s">
        <v>449</v>
      </c>
      <c r="E108" s="1" t="s">
        <v>8</v>
      </c>
      <c r="F108" s="4">
        <v>2531.34</v>
      </c>
      <c r="G108" s="1" t="s">
        <v>371</v>
      </c>
    </row>
    <row r="109" spans="1:7" ht="30">
      <c r="A109" s="1" t="s">
        <v>446</v>
      </c>
      <c r="B109" s="2">
        <v>2021</v>
      </c>
      <c r="C109" s="1" t="s">
        <v>1</v>
      </c>
      <c r="D109" s="3" t="s">
        <v>450</v>
      </c>
      <c r="E109" s="1" t="s">
        <v>8</v>
      </c>
      <c r="F109" s="4">
        <v>2531.34</v>
      </c>
      <c r="G109" s="1" t="s">
        <v>371</v>
      </c>
    </row>
    <row r="110" spans="1:7" ht="30">
      <c r="A110" s="1" t="s">
        <v>446</v>
      </c>
      <c r="B110" s="2">
        <v>2021</v>
      </c>
      <c r="C110" s="1" t="s">
        <v>1</v>
      </c>
      <c r="D110" s="3" t="s">
        <v>451</v>
      </c>
      <c r="E110" s="1" t="s">
        <v>8</v>
      </c>
      <c r="F110" s="4">
        <v>2531.34</v>
      </c>
      <c r="G110" s="1" t="s">
        <v>371</v>
      </c>
    </row>
    <row r="111" spans="1:7" ht="30">
      <c r="A111" s="1" t="s">
        <v>446</v>
      </c>
      <c r="B111" s="2">
        <v>2021</v>
      </c>
      <c r="C111" s="1" t="s">
        <v>1</v>
      </c>
      <c r="D111" s="3" t="s">
        <v>451</v>
      </c>
      <c r="E111" s="1" t="s">
        <v>8</v>
      </c>
      <c r="F111" s="4">
        <v>2531.34</v>
      </c>
      <c r="G111" s="1" t="s">
        <v>371</v>
      </c>
    </row>
    <row r="112" spans="1:7" ht="30">
      <c r="A112" s="1" t="s">
        <v>446</v>
      </c>
      <c r="B112" s="2">
        <v>2021</v>
      </c>
      <c r="C112" s="1" t="s">
        <v>1</v>
      </c>
      <c r="D112" s="3" t="s">
        <v>451</v>
      </c>
      <c r="E112" s="1" t="s">
        <v>8</v>
      </c>
      <c r="F112" s="4">
        <v>2531.34</v>
      </c>
      <c r="G112" s="1" t="s">
        <v>371</v>
      </c>
    </row>
    <row r="113" spans="1:7" ht="30">
      <c r="A113" s="1" t="s">
        <v>446</v>
      </c>
      <c r="B113" s="2">
        <v>2021</v>
      </c>
      <c r="C113" s="1" t="s">
        <v>1</v>
      </c>
      <c r="D113" s="3" t="s">
        <v>451</v>
      </c>
      <c r="E113" s="1" t="s">
        <v>8</v>
      </c>
      <c r="F113" s="4">
        <v>2531.34</v>
      </c>
      <c r="G113" s="1" t="s">
        <v>371</v>
      </c>
    </row>
    <row r="114" spans="1:7" ht="30">
      <c r="A114" s="1" t="s">
        <v>446</v>
      </c>
      <c r="B114" s="2">
        <v>2021</v>
      </c>
      <c r="C114" s="1" t="s">
        <v>1</v>
      </c>
      <c r="D114" s="3" t="s">
        <v>452</v>
      </c>
      <c r="E114" s="1" t="s">
        <v>8</v>
      </c>
      <c r="F114" s="4">
        <v>2531.34</v>
      </c>
      <c r="G114" s="1" t="s">
        <v>371</v>
      </c>
    </row>
    <row r="115" spans="1:7" ht="30">
      <c r="A115" s="1" t="s">
        <v>446</v>
      </c>
      <c r="B115" s="2">
        <v>2021</v>
      </c>
      <c r="C115" s="1" t="s">
        <v>1</v>
      </c>
      <c r="D115" s="3" t="s">
        <v>452</v>
      </c>
      <c r="E115" s="1" t="s">
        <v>8</v>
      </c>
      <c r="F115" s="4">
        <v>2531.34</v>
      </c>
      <c r="G115" s="1" t="s">
        <v>371</v>
      </c>
    </row>
    <row r="116" spans="1:7" ht="30">
      <c r="A116" s="1" t="s">
        <v>446</v>
      </c>
      <c r="B116" s="2">
        <v>2021</v>
      </c>
      <c r="C116" s="1" t="s">
        <v>1</v>
      </c>
      <c r="D116" s="3" t="s">
        <v>453</v>
      </c>
      <c r="E116" s="1" t="s">
        <v>8</v>
      </c>
      <c r="F116" s="4">
        <v>2531.34</v>
      </c>
      <c r="G116" s="1" t="s">
        <v>371</v>
      </c>
    </row>
    <row r="117" spans="1:7" ht="30">
      <c r="A117" s="1" t="s">
        <v>446</v>
      </c>
      <c r="B117" s="2">
        <v>2021</v>
      </c>
      <c r="C117" s="1" t="s">
        <v>1</v>
      </c>
      <c r="D117" s="3" t="s">
        <v>453</v>
      </c>
      <c r="E117" s="1" t="s">
        <v>8</v>
      </c>
      <c r="F117" s="4">
        <v>2531.34</v>
      </c>
      <c r="G117" s="1" t="s">
        <v>371</v>
      </c>
    </row>
    <row r="118" spans="1:7" ht="30">
      <c r="A118" s="1" t="s">
        <v>446</v>
      </c>
      <c r="B118" s="2">
        <v>2021</v>
      </c>
      <c r="C118" s="1" t="s">
        <v>1</v>
      </c>
      <c r="D118" s="3" t="s">
        <v>454</v>
      </c>
      <c r="E118" s="1" t="s">
        <v>8</v>
      </c>
      <c r="F118" s="4">
        <v>2531.34</v>
      </c>
      <c r="G118" s="1" t="s">
        <v>371</v>
      </c>
    </row>
    <row r="119" spans="1:7" ht="30">
      <c r="A119" s="1" t="s">
        <v>446</v>
      </c>
      <c r="B119" s="2">
        <v>2021</v>
      </c>
      <c r="C119" s="1" t="s">
        <v>1</v>
      </c>
      <c r="D119" s="3" t="s">
        <v>455</v>
      </c>
      <c r="E119" s="1" t="s">
        <v>8</v>
      </c>
      <c r="F119" s="4">
        <v>2531.34</v>
      </c>
      <c r="G119" s="1" t="s">
        <v>371</v>
      </c>
    </row>
    <row r="120" spans="1:7" ht="30">
      <c r="A120" s="1" t="s">
        <v>446</v>
      </c>
      <c r="B120" s="2">
        <v>2021</v>
      </c>
      <c r="C120" s="1" t="s">
        <v>1</v>
      </c>
      <c r="D120" s="3" t="s">
        <v>455</v>
      </c>
      <c r="E120" s="1" t="s">
        <v>8</v>
      </c>
      <c r="F120" s="4">
        <v>2531.34</v>
      </c>
      <c r="G120" s="1" t="s">
        <v>371</v>
      </c>
    </row>
    <row r="121" spans="1:7" ht="30">
      <c r="A121" s="1" t="s">
        <v>446</v>
      </c>
      <c r="B121" s="2">
        <v>2021</v>
      </c>
      <c r="C121" s="1" t="s">
        <v>1</v>
      </c>
      <c r="D121" s="3" t="s">
        <v>455</v>
      </c>
      <c r="E121" s="1" t="s">
        <v>8</v>
      </c>
      <c r="F121" s="4">
        <v>2531.34</v>
      </c>
      <c r="G121" s="1" t="s">
        <v>371</v>
      </c>
    </row>
    <row r="122" spans="1:7" ht="30">
      <c r="A122" s="1" t="s">
        <v>419</v>
      </c>
      <c r="B122" s="2">
        <v>2020</v>
      </c>
      <c r="C122" s="1" t="s">
        <v>1</v>
      </c>
      <c r="D122" s="3" t="s">
        <v>456</v>
      </c>
      <c r="E122" s="1" t="s">
        <v>8</v>
      </c>
      <c r="F122" s="4">
        <v>1795</v>
      </c>
      <c r="G122" s="1" t="s">
        <v>371</v>
      </c>
    </row>
    <row r="123" spans="1:7" ht="30">
      <c r="A123" s="1" t="s">
        <v>419</v>
      </c>
      <c r="B123" s="2">
        <v>2020</v>
      </c>
      <c r="C123" s="1" t="s">
        <v>1</v>
      </c>
      <c r="D123" s="3" t="s">
        <v>456</v>
      </c>
      <c r="E123" s="1" t="s">
        <v>8</v>
      </c>
      <c r="F123" s="4">
        <v>1795</v>
      </c>
      <c r="G123" s="1" t="s">
        <v>371</v>
      </c>
    </row>
    <row r="124" spans="1:7" ht="30">
      <c r="A124" s="1" t="s">
        <v>446</v>
      </c>
      <c r="B124" s="2">
        <v>2021</v>
      </c>
      <c r="C124" s="1" t="s">
        <v>1</v>
      </c>
      <c r="D124" s="3" t="s">
        <v>297</v>
      </c>
      <c r="E124" s="1" t="s">
        <v>8</v>
      </c>
      <c r="F124" s="4">
        <v>2531.34</v>
      </c>
      <c r="G124" s="1" t="s">
        <v>371</v>
      </c>
    </row>
    <row r="125" spans="1:7" ht="30">
      <c r="A125" s="1" t="s">
        <v>446</v>
      </c>
      <c r="B125" s="2">
        <v>2021</v>
      </c>
      <c r="C125" s="1" t="s">
        <v>1</v>
      </c>
      <c r="D125" s="3" t="s">
        <v>457</v>
      </c>
      <c r="E125" s="1" t="s">
        <v>8</v>
      </c>
      <c r="F125" s="4">
        <v>2531.34</v>
      </c>
      <c r="G125" s="1" t="s">
        <v>371</v>
      </c>
    </row>
    <row r="126" spans="1:7" ht="30">
      <c r="A126" s="1" t="s">
        <v>446</v>
      </c>
      <c r="B126" s="2">
        <v>2021</v>
      </c>
      <c r="C126" s="1" t="s">
        <v>1</v>
      </c>
      <c r="D126" s="3" t="s">
        <v>458</v>
      </c>
      <c r="E126" s="1" t="s">
        <v>8</v>
      </c>
      <c r="F126" s="4">
        <v>2531.34</v>
      </c>
      <c r="G126" s="1" t="s">
        <v>371</v>
      </c>
    </row>
    <row r="127" spans="1:7" ht="30">
      <c r="A127" s="1" t="s">
        <v>446</v>
      </c>
      <c r="B127" s="2">
        <v>2021</v>
      </c>
      <c r="C127" s="1" t="s">
        <v>1</v>
      </c>
      <c r="D127" s="3" t="s">
        <v>458</v>
      </c>
      <c r="E127" s="1" t="s">
        <v>8</v>
      </c>
      <c r="F127" s="4">
        <v>2531.34</v>
      </c>
      <c r="G127" s="1" t="s">
        <v>371</v>
      </c>
    </row>
    <row r="128" spans="1:7" ht="30">
      <c r="A128" s="1" t="s">
        <v>446</v>
      </c>
      <c r="B128" s="2">
        <v>2021</v>
      </c>
      <c r="C128" s="1" t="s">
        <v>1</v>
      </c>
      <c r="D128" s="3" t="s">
        <v>459</v>
      </c>
      <c r="E128" s="1" t="s">
        <v>8</v>
      </c>
      <c r="F128" s="4">
        <v>2531.34</v>
      </c>
      <c r="G128" s="1" t="s">
        <v>371</v>
      </c>
    </row>
    <row r="129" spans="1:7" ht="30">
      <c r="A129" s="1" t="s">
        <v>412</v>
      </c>
      <c r="B129" s="2">
        <v>2019</v>
      </c>
      <c r="C129" s="1" t="s">
        <v>1</v>
      </c>
      <c r="D129" s="3" t="s">
        <v>460</v>
      </c>
      <c r="E129" s="1" t="s">
        <v>8</v>
      </c>
      <c r="F129" s="4">
        <v>5153.7</v>
      </c>
      <c r="G129" s="1" t="s">
        <v>371</v>
      </c>
    </row>
    <row r="130" spans="1:7" ht="30">
      <c r="A130" s="1" t="s">
        <v>446</v>
      </c>
      <c r="B130" s="2">
        <v>2021</v>
      </c>
      <c r="C130" s="1" t="s">
        <v>1</v>
      </c>
      <c r="D130" s="3" t="s">
        <v>159</v>
      </c>
      <c r="E130" s="1" t="s">
        <v>8</v>
      </c>
      <c r="F130" s="4">
        <v>2531.34</v>
      </c>
      <c r="G130" s="1" t="s">
        <v>371</v>
      </c>
    </row>
    <row r="131" spans="1:7" ht="30">
      <c r="A131" s="1" t="s">
        <v>446</v>
      </c>
      <c r="B131" s="2">
        <v>2021</v>
      </c>
      <c r="C131" s="1" t="s">
        <v>1</v>
      </c>
      <c r="D131" s="3" t="s">
        <v>461</v>
      </c>
      <c r="E131" s="1" t="s">
        <v>8</v>
      </c>
      <c r="F131" s="4">
        <v>2531.34</v>
      </c>
      <c r="G131" s="1" t="s">
        <v>371</v>
      </c>
    </row>
    <row r="132" spans="1:7" ht="30">
      <c r="A132" s="1" t="s">
        <v>462</v>
      </c>
      <c r="B132" s="2">
        <v>2022</v>
      </c>
      <c r="C132" s="1" t="s">
        <v>1</v>
      </c>
      <c r="D132" s="3" t="s">
        <v>306</v>
      </c>
      <c r="E132" s="1" t="s">
        <v>8</v>
      </c>
      <c r="F132" s="4">
        <v>4825.29</v>
      </c>
      <c r="G132" s="1" t="s">
        <v>371</v>
      </c>
    </row>
    <row r="133" spans="1:7" ht="30">
      <c r="A133" s="1" t="s">
        <v>462</v>
      </c>
      <c r="B133" s="2">
        <v>2022</v>
      </c>
      <c r="C133" s="1" t="s">
        <v>1</v>
      </c>
      <c r="D133" s="3" t="s">
        <v>306</v>
      </c>
      <c r="E133" s="1" t="s">
        <v>8</v>
      </c>
      <c r="F133" s="4">
        <v>4825.29</v>
      </c>
      <c r="G133" s="1" t="s">
        <v>371</v>
      </c>
    </row>
    <row r="134" spans="1:7" ht="30">
      <c r="A134" s="1" t="s">
        <v>462</v>
      </c>
      <c r="B134" s="2">
        <v>2022</v>
      </c>
      <c r="C134" s="1" t="s">
        <v>1</v>
      </c>
      <c r="D134" s="3" t="s">
        <v>306</v>
      </c>
      <c r="E134" s="1" t="s">
        <v>8</v>
      </c>
      <c r="F134" s="4">
        <v>4825.29</v>
      </c>
      <c r="G134" s="1" t="s">
        <v>371</v>
      </c>
    </row>
    <row r="135" spans="1:7" ht="30">
      <c r="A135" s="1" t="s">
        <v>462</v>
      </c>
      <c r="B135" s="2">
        <v>2022</v>
      </c>
      <c r="C135" s="1" t="s">
        <v>1</v>
      </c>
      <c r="D135" s="3" t="s">
        <v>306</v>
      </c>
      <c r="E135" s="1" t="s">
        <v>8</v>
      </c>
      <c r="F135" s="4">
        <v>4825.29</v>
      </c>
      <c r="G135" s="1" t="s">
        <v>371</v>
      </c>
    </row>
    <row r="136" spans="1:7" ht="30">
      <c r="A136" s="1" t="s">
        <v>446</v>
      </c>
      <c r="B136" s="2">
        <v>2021</v>
      </c>
      <c r="C136" s="1" t="s">
        <v>1</v>
      </c>
      <c r="D136" s="3" t="s">
        <v>463</v>
      </c>
      <c r="E136" s="1" t="s">
        <v>8</v>
      </c>
      <c r="F136" s="4">
        <v>2531.34</v>
      </c>
      <c r="G136" s="1" t="s">
        <v>371</v>
      </c>
    </row>
    <row r="137" spans="1:7" ht="30">
      <c r="A137" s="1" t="s">
        <v>446</v>
      </c>
      <c r="B137" s="2">
        <v>2021</v>
      </c>
      <c r="C137" s="1" t="s">
        <v>1</v>
      </c>
      <c r="D137" s="3" t="s">
        <v>464</v>
      </c>
      <c r="E137" s="1" t="s">
        <v>8</v>
      </c>
      <c r="F137" s="4">
        <v>2531.34</v>
      </c>
      <c r="G137" s="1" t="s">
        <v>371</v>
      </c>
    </row>
    <row r="138" spans="1:7" ht="30">
      <c r="A138" s="1" t="s">
        <v>465</v>
      </c>
      <c r="B138" s="2">
        <v>2022</v>
      </c>
      <c r="C138" s="1" t="s">
        <v>1</v>
      </c>
      <c r="D138" s="3" t="s">
        <v>160</v>
      </c>
      <c r="E138" s="1" t="s">
        <v>8</v>
      </c>
      <c r="F138" s="4">
        <v>4317.3</v>
      </c>
      <c r="G138" s="1" t="s">
        <v>371</v>
      </c>
    </row>
    <row r="139" spans="1:7" ht="30">
      <c r="A139" s="1" t="s">
        <v>465</v>
      </c>
      <c r="B139" s="2">
        <v>2022</v>
      </c>
      <c r="C139" s="1" t="s">
        <v>1</v>
      </c>
      <c r="D139" s="3" t="s">
        <v>160</v>
      </c>
      <c r="E139" s="1" t="s">
        <v>8</v>
      </c>
      <c r="F139" s="4">
        <v>4317.3</v>
      </c>
      <c r="G139" s="1" t="s">
        <v>371</v>
      </c>
    </row>
    <row r="140" spans="1:7" ht="30">
      <c r="A140" s="1" t="s">
        <v>465</v>
      </c>
      <c r="B140" s="2">
        <v>2022</v>
      </c>
      <c r="C140" s="1" t="s">
        <v>1</v>
      </c>
      <c r="D140" s="3" t="s">
        <v>160</v>
      </c>
      <c r="E140" s="1" t="s">
        <v>8</v>
      </c>
      <c r="F140" s="4">
        <v>4317.3</v>
      </c>
      <c r="G140" s="1" t="s">
        <v>371</v>
      </c>
    </row>
    <row r="141" spans="1:7" ht="30">
      <c r="A141" s="1" t="s">
        <v>446</v>
      </c>
      <c r="B141" s="2">
        <v>2021</v>
      </c>
      <c r="C141" s="1" t="s">
        <v>1</v>
      </c>
      <c r="D141" s="3" t="s">
        <v>466</v>
      </c>
      <c r="E141" s="1" t="s">
        <v>8</v>
      </c>
      <c r="F141" s="4">
        <v>2531.34</v>
      </c>
      <c r="G141" s="1" t="s">
        <v>371</v>
      </c>
    </row>
    <row r="142" spans="1:7" ht="30">
      <c r="A142" s="1" t="s">
        <v>446</v>
      </c>
      <c r="B142" s="2">
        <v>2021</v>
      </c>
      <c r="C142" s="1" t="s">
        <v>1</v>
      </c>
      <c r="D142" s="3" t="s">
        <v>308</v>
      </c>
      <c r="E142" s="1" t="s">
        <v>8</v>
      </c>
      <c r="F142" s="4">
        <v>2531.34</v>
      </c>
      <c r="G142" s="1" t="s">
        <v>371</v>
      </c>
    </row>
    <row r="143" spans="1:7" ht="30">
      <c r="A143" s="1" t="s">
        <v>446</v>
      </c>
      <c r="B143" s="2">
        <v>2021</v>
      </c>
      <c r="C143" s="1" t="s">
        <v>1</v>
      </c>
      <c r="D143" s="3" t="s">
        <v>467</v>
      </c>
      <c r="E143" s="1" t="s">
        <v>8</v>
      </c>
      <c r="F143" s="4">
        <v>2531.34</v>
      </c>
      <c r="G143" s="1" t="s">
        <v>371</v>
      </c>
    </row>
    <row r="144" spans="1:7" ht="30">
      <c r="A144" s="1" t="s">
        <v>468</v>
      </c>
      <c r="B144" s="2">
        <v>2022</v>
      </c>
      <c r="C144" s="1" t="s">
        <v>1</v>
      </c>
      <c r="D144" s="3" t="s">
        <v>309</v>
      </c>
      <c r="E144" s="1" t="s">
        <v>8</v>
      </c>
      <c r="F144" s="4">
        <v>4170.3999999999996</v>
      </c>
      <c r="G144" s="1" t="s">
        <v>371</v>
      </c>
    </row>
    <row r="145" spans="1:7" ht="30">
      <c r="A145" s="1" t="s">
        <v>468</v>
      </c>
      <c r="B145" s="2">
        <v>2022</v>
      </c>
      <c r="C145" s="1" t="s">
        <v>1</v>
      </c>
      <c r="D145" s="3" t="s">
        <v>309</v>
      </c>
      <c r="E145" s="1" t="s">
        <v>8</v>
      </c>
      <c r="F145" s="4">
        <v>4170.41</v>
      </c>
      <c r="G145" s="1" t="s">
        <v>371</v>
      </c>
    </row>
    <row r="146" spans="1:7" ht="30">
      <c r="A146" s="1" t="s">
        <v>468</v>
      </c>
      <c r="B146" s="2">
        <v>2022</v>
      </c>
      <c r="C146" s="1" t="s">
        <v>1</v>
      </c>
      <c r="D146" s="3" t="s">
        <v>309</v>
      </c>
      <c r="E146" s="1" t="s">
        <v>8</v>
      </c>
      <c r="F146" s="4">
        <v>4170.3999999999996</v>
      </c>
      <c r="G146" s="1" t="s">
        <v>371</v>
      </c>
    </row>
    <row r="147" spans="1:7" ht="30">
      <c r="A147" s="1" t="s">
        <v>468</v>
      </c>
      <c r="B147" s="2">
        <v>2022</v>
      </c>
      <c r="C147" s="1" t="s">
        <v>1</v>
      </c>
      <c r="D147" s="3" t="s">
        <v>309</v>
      </c>
      <c r="E147" s="1" t="s">
        <v>8</v>
      </c>
      <c r="F147" s="4">
        <v>4170.3999999999996</v>
      </c>
      <c r="G147" s="1" t="s">
        <v>371</v>
      </c>
    </row>
    <row r="148" spans="1:7" ht="30">
      <c r="A148" s="1" t="s">
        <v>468</v>
      </c>
      <c r="B148" s="2">
        <v>2022</v>
      </c>
      <c r="C148" s="1" t="s">
        <v>1</v>
      </c>
      <c r="D148" s="3" t="s">
        <v>309</v>
      </c>
      <c r="E148" s="1" t="s">
        <v>8</v>
      </c>
      <c r="F148" s="4">
        <v>4170.3999999999996</v>
      </c>
      <c r="G148" s="1" t="s">
        <v>371</v>
      </c>
    </row>
    <row r="149" spans="1:7" ht="30">
      <c r="A149" s="1" t="s">
        <v>468</v>
      </c>
      <c r="B149" s="2">
        <v>2022</v>
      </c>
      <c r="C149" s="1" t="s">
        <v>1</v>
      </c>
      <c r="D149" s="3" t="s">
        <v>309</v>
      </c>
      <c r="E149" s="1" t="s">
        <v>8</v>
      </c>
      <c r="F149" s="4">
        <v>4170.3999999999996</v>
      </c>
      <c r="G149" s="1" t="s">
        <v>371</v>
      </c>
    </row>
    <row r="150" spans="1:7" ht="30">
      <c r="A150" s="1" t="s">
        <v>468</v>
      </c>
      <c r="B150" s="2">
        <v>2022</v>
      </c>
      <c r="C150" s="1" t="s">
        <v>1</v>
      </c>
      <c r="D150" s="3" t="s">
        <v>309</v>
      </c>
      <c r="E150" s="1" t="s">
        <v>8</v>
      </c>
      <c r="F150" s="4">
        <v>4170.3999999999996</v>
      </c>
      <c r="G150" s="1" t="s">
        <v>371</v>
      </c>
    </row>
    <row r="151" spans="1:7" ht="30">
      <c r="A151" s="1" t="s">
        <v>468</v>
      </c>
      <c r="B151" s="2">
        <v>2022</v>
      </c>
      <c r="C151" s="1" t="s">
        <v>1</v>
      </c>
      <c r="D151" s="3" t="s">
        <v>309</v>
      </c>
      <c r="E151" s="1" t="s">
        <v>8</v>
      </c>
      <c r="F151" s="4">
        <v>4170.3999999999996</v>
      </c>
      <c r="G151" s="1" t="s">
        <v>371</v>
      </c>
    </row>
    <row r="152" spans="1:7" ht="30">
      <c r="A152" s="1" t="s">
        <v>468</v>
      </c>
      <c r="B152" s="2">
        <v>2022</v>
      </c>
      <c r="C152" s="1" t="s">
        <v>1</v>
      </c>
      <c r="D152" s="3" t="s">
        <v>309</v>
      </c>
      <c r="E152" s="1" t="s">
        <v>8</v>
      </c>
      <c r="F152" s="4">
        <v>4170.3999999999996</v>
      </c>
      <c r="G152" s="1" t="s">
        <v>371</v>
      </c>
    </row>
    <row r="153" spans="1:7" ht="30">
      <c r="A153" s="1" t="s">
        <v>469</v>
      </c>
      <c r="B153" s="2">
        <v>2022</v>
      </c>
      <c r="C153" s="1" t="s">
        <v>1</v>
      </c>
      <c r="D153" s="3" t="s">
        <v>470</v>
      </c>
      <c r="E153" s="1" t="s">
        <v>70</v>
      </c>
      <c r="F153" s="4">
        <v>4046.7</v>
      </c>
      <c r="G153" s="1" t="s">
        <v>371</v>
      </c>
    </row>
    <row r="154" spans="1:7" ht="30">
      <c r="A154" s="1" t="s">
        <v>469</v>
      </c>
      <c r="B154" s="2">
        <v>2022</v>
      </c>
      <c r="C154" s="1" t="s">
        <v>1</v>
      </c>
      <c r="D154" s="3" t="s">
        <v>471</v>
      </c>
      <c r="E154" s="1" t="s">
        <v>70</v>
      </c>
      <c r="F154" s="4">
        <v>4046.7</v>
      </c>
      <c r="G154" s="1" t="s">
        <v>371</v>
      </c>
    </row>
    <row r="155" spans="1:7" ht="30">
      <c r="A155" s="1" t="s">
        <v>469</v>
      </c>
      <c r="B155" s="2">
        <v>2022</v>
      </c>
      <c r="C155" s="1" t="s">
        <v>1</v>
      </c>
      <c r="D155" s="3" t="s">
        <v>312</v>
      </c>
      <c r="E155" s="1" t="s">
        <v>70</v>
      </c>
      <c r="F155" s="4">
        <v>4046.7</v>
      </c>
      <c r="G155" s="1" t="s">
        <v>371</v>
      </c>
    </row>
    <row r="156" spans="1:7" ht="30">
      <c r="A156" s="1" t="s">
        <v>472</v>
      </c>
      <c r="B156" s="2">
        <v>2022</v>
      </c>
      <c r="C156" s="1" t="s">
        <v>1</v>
      </c>
      <c r="D156" s="3" t="s">
        <v>312</v>
      </c>
      <c r="E156" s="1" t="s">
        <v>8</v>
      </c>
      <c r="F156" s="4">
        <v>2127.9</v>
      </c>
      <c r="G156" s="1" t="s">
        <v>371</v>
      </c>
    </row>
    <row r="157" spans="1:7" ht="30">
      <c r="A157" s="1" t="s">
        <v>472</v>
      </c>
      <c r="B157" s="2">
        <v>2022</v>
      </c>
      <c r="C157" s="1" t="s">
        <v>1</v>
      </c>
      <c r="D157" s="3" t="s">
        <v>315</v>
      </c>
      <c r="E157" s="1" t="s">
        <v>8</v>
      </c>
      <c r="F157" s="4">
        <v>2127.9</v>
      </c>
      <c r="G157" s="1" t="s">
        <v>371</v>
      </c>
    </row>
    <row r="158" spans="1:7" ht="30">
      <c r="A158" s="1" t="s">
        <v>472</v>
      </c>
      <c r="B158" s="2">
        <v>2022</v>
      </c>
      <c r="C158" s="1" t="s">
        <v>1</v>
      </c>
      <c r="D158" s="3" t="s">
        <v>315</v>
      </c>
      <c r="E158" s="1" t="s">
        <v>8</v>
      </c>
      <c r="F158" s="4">
        <v>2127.9</v>
      </c>
      <c r="G158" s="1" t="s">
        <v>371</v>
      </c>
    </row>
    <row r="159" spans="1:7" ht="30">
      <c r="A159" s="1" t="s">
        <v>472</v>
      </c>
      <c r="B159" s="2">
        <v>2022</v>
      </c>
      <c r="C159" s="1" t="s">
        <v>1</v>
      </c>
      <c r="D159" s="3" t="s">
        <v>315</v>
      </c>
      <c r="E159" s="1" t="s">
        <v>8</v>
      </c>
      <c r="F159" s="4">
        <v>2127.9</v>
      </c>
      <c r="G159" s="1" t="s">
        <v>371</v>
      </c>
    </row>
    <row r="160" spans="1:7" ht="30">
      <c r="A160" s="1" t="s">
        <v>472</v>
      </c>
      <c r="B160" s="2">
        <v>2022</v>
      </c>
      <c r="C160" s="1" t="s">
        <v>1</v>
      </c>
      <c r="D160" s="3" t="s">
        <v>315</v>
      </c>
      <c r="E160" s="1" t="s">
        <v>8</v>
      </c>
      <c r="F160" s="4">
        <v>2127.9</v>
      </c>
      <c r="G160" s="1" t="s">
        <v>371</v>
      </c>
    </row>
    <row r="161" spans="1:7" ht="30">
      <c r="A161" s="1" t="s">
        <v>472</v>
      </c>
      <c r="B161" s="2">
        <v>2022</v>
      </c>
      <c r="C161" s="1" t="s">
        <v>1</v>
      </c>
      <c r="D161" s="3" t="s">
        <v>473</v>
      </c>
      <c r="E161" s="1" t="s">
        <v>8</v>
      </c>
      <c r="F161" s="4">
        <v>2127.9</v>
      </c>
      <c r="G161" s="1" t="s">
        <v>371</v>
      </c>
    </row>
    <row r="162" spans="1:7" ht="30">
      <c r="A162" s="1" t="s">
        <v>469</v>
      </c>
      <c r="B162" s="2">
        <v>2022</v>
      </c>
      <c r="C162" s="1" t="s">
        <v>1</v>
      </c>
      <c r="D162" s="3" t="s">
        <v>474</v>
      </c>
      <c r="E162" s="1" t="s">
        <v>70</v>
      </c>
      <c r="F162" s="4">
        <v>4046.7</v>
      </c>
      <c r="G162" s="1" t="s">
        <v>371</v>
      </c>
    </row>
    <row r="163" spans="1:7" ht="30">
      <c r="A163" s="1" t="s">
        <v>472</v>
      </c>
      <c r="B163" s="2">
        <v>2022</v>
      </c>
      <c r="C163" s="1" t="s">
        <v>1</v>
      </c>
      <c r="D163" s="3" t="s">
        <v>475</v>
      </c>
      <c r="E163" s="1" t="s">
        <v>8</v>
      </c>
      <c r="F163" s="4">
        <v>2127.9</v>
      </c>
      <c r="G163" s="1" t="s">
        <v>371</v>
      </c>
    </row>
    <row r="164" spans="1:7" ht="30">
      <c r="A164" s="1" t="s">
        <v>472</v>
      </c>
      <c r="B164" s="2">
        <v>2022</v>
      </c>
      <c r="C164" s="1" t="s">
        <v>1</v>
      </c>
      <c r="D164" s="3" t="s">
        <v>476</v>
      </c>
      <c r="E164" s="1" t="s">
        <v>8</v>
      </c>
      <c r="F164" s="4">
        <v>2127.9</v>
      </c>
      <c r="G164" s="1" t="s">
        <v>371</v>
      </c>
    </row>
    <row r="165" spans="1:7" ht="30">
      <c r="A165" s="1" t="s">
        <v>472</v>
      </c>
      <c r="B165" s="2">
        <v>2022</v>
      </c>
      <c r="C165" s="1" t="s">
        <v>1</v>
      </c>
      <c r="D165" s="3" t="s">
        <v>477</v>
      </c>
      <c r="E165" s="1" t="s">
        <v>8</v>
      </c>
      <c r="F165" s="4">
        <v>2127.9</v>
      </c>
      <c r="G165" s="1" t="s">
        <v>371</v>
      </c>
    </row>
    <row r="166" spans="1:7" ht="30">
      <c r="A166" s="1" t="s">
        <v>469</v>
      </c>
      <c r="B166" s="2">
        <v>2022</v>
      </c>
      <c r="C166" s="1" t="s">
        <v>1</v>
      </c>
      <c r="D166" s="3" t="s">
        <v>478</v>
      </c>
      <c r="E166" s="1" t="s">
        <v>70</v>
      </c>
      <c r="F166" s="4">
        <v>4046.7</v>
      </c>
      <c r="G166" s="1" t="s">
        <v>371</v>
      </c>
    </row>
    <row r="167" spans="1:7" ht="30">
      <c r="A167" s="1" t="s">
        <v>469</v>
      </c>
      <c r="B167" s="2">
        <v>2022</v>
      </c>
      <c r="C167" s="1" t="s">
        <v>1</v>
      </c>
      <c r="D167" s="3" t="s">
        <v>478</v>
      </c>
      <c r="E167" s="1" t="s">
        <v>70</v>
      </c>
      <c r="F167" s="4">
        <v>4046.7</v>
      </c>
      <c r="G167" s="1" t="s">
        <v>371</v>
      </c>
    </row>
    <row r="168" spans="1:7" ht="30">
      <c r="A168" s="1" t="s">
        <v>472</v>
      </c>
      <c r="B168" s="2">
        <v>2022</v>
      </c>
      <c r="C168" s="1" t="s">
        <v>1</v>
      </c>
      <c r="D168" s="3" t="s">
        <v>478</v>
      </c>
      <c r="E168" s="1" t="s">
        <v>8</v>
      </c>
      <c r="F168" s="4">
        <v>2127.9</v>
      </c>
      <c r="G168" s="1" t="s">
        <v>371</v>
      </c>
    </row>
    <row r="169" spans="1:7" ht="30">
      <c r="A169" s="1" t="s">
        <v>469</v>
      </c>
      <c r="B169" s="2">
        <v>2022</v>
      </c>
      <c r="C169" s="1" t="s">
        <v>1</v>
      </c>
      <c r="D169" s="3" t="s">
        <v>479</v>
      </c>
      <c r="E169" s="1" t="s">
        <v>70</v>
      </c>
      <c r="F169" s="4">
        <v>4046.7</v>
      </c>
      <c r="G169" s="1" t="s">
        <v>371</v>
      </c>
    </row>
    <row r="170" spans="1:7" ht="30">
      <c r="A170" s="1" t="s">
        <v>472</v>
      </c>
      <c r="B170" s="2">
        <v>2022</v>
      </c>
      <c r="C170" s="1" t="s">
        <v>1</v>
      </c>
      <c r="D170" s="3" t="s">
        <v>479</v>
      </c>
      <c r="E170" s="1" t="s">
        <v>8</v>
      </c>
      <c r="F170" s="4">
        <v>2127.9</v>
      </c>
      <c r="G170" s="1" t="s">
        <v>371</v>
      </c>
    </row>
    <row r="171" spans="1:7" ht="30">
      <c r="A171" s="1" t="s">
        <v>472</v>
      </c>
      <c r="B171" s="2">
        <v>2022</v>
      </c>
      <c r="C171" s="1" t="s">
        <v>1</v>
      </c>
      <c r="D171" s="3" t="s">
        <v>59</v>
      </c>
      <c r="E171" s="1" t="s">
        <v>8</v>
      </c>
      <c r="F171" s="4">
        <v>2127.9</v>
      </c>
      <c r="G171" s="1" t="s">
        <v>371</v>
      </c>
    </row>
    <row r="172" spans="1:7" ht="30">
      <c r="A172" s="1" t="s">
        <v>480</v>
      </c>
      <c r="B172" s="2">
        <v>2022</v>
      </c>
      <c r="C172" s="1" t="s">
        <v>16</v>
      </c>
      <c r="D172" s="3" t="s">
        <v>56</v>
      </c>
      <c r="E172" s="1" t="s">
        <v>8</v>
      </c>
      <c r="F172" s="4">
        <v>17773.5</v>
      </c>
      <c r="G172" s="1" t="s">
        <v>371</v>
      </c>
    </row>
    <row r="173" spans="1:7" ht="30">
      <c r="A173" s="1" t="s">
        <v>472</v>
      </c>
      <c r="B173" s="2">
        <v>2022</v>
      </c>
      <c r="C173" s="1" t="s">
        <v>1</v>
      </c>
      <c r="D173" s="3" t="s">
        <v>481</v>
      </c>
      <c r="E173" s="1" t="s">
        <v>8</v>
      </c>
      <c r="F173" s="4">
        <v>2127.9</v>
      </c>
      <c r="G173" s="1" t="s">
        <v>371</v>
      </c>
    </row>
    <row r="174" spans="1:7" ht="30">
      <c r="A174" s="1" t="s">
        <v>469</v>
      </c>
      <c r="B174" s="2">
        <v>2022</v>
      </c>
      <c r="C174" s="1" t="s">
        <v>1</v>
      </c>
      <c r="D174" s="3" t="s">
        <v>482</v>
      </c>
      <c r="E174" s="1" t="s">
        <v>70</v>
      </c>
      <c r="F174" s="4">
        <v>4046.7</v>
      </c>
      <c r="G174" s="1" t="s">
        <v>371</v>
      </c>
    </row>
    <row r="175" spans="1:7" ht="30">
      <c r="A175" s="1" t="s">
        <v>469</v>
      </c>
      <c r="B175" s="2">
        <v>2022</v>
      </c>
      <c r="C175" s="1" t="s">
        <v>1</v>
      </c>
      <c r="D175" s="3" t="s">
        <v>483</v>
      </c>
      <c r="E175" s="1" t="s">
        <v>70</v>
      </c>
      <c r="F175" s="4">
        <v>4046.7</v>
      </c>
      <c r="G175" s="1" t="s">
        <v>371</v>
      </c>
    </row>
    <row r="176" spans="1:7" ht="30">
      <c r="A176" s="1" t="s">
        <v>472</v>
      </c>
      <c r="B176" s="2">
        <v>2022</v>
      </c>
      <c r="C176" s="1" t="s">
        <v>1</v>
      </c>
      <c r="D176" s="3" t="s">
        <v>483</v>
      </c>
      <c r="E176" s="1" t="s">
        <v>8</v>
      </c>
      <c r="F176" s="4">
        <v>2127.9</v>
      </c>
      <c r="G176" s="1" t="s">
        <v>371</v>
      </c>
    </row>
    <row r="177" spans="1:7" ht="30">
      <c r="A177" s="1" t="s">
        <v>472</v>
      </c>
      <c r="B177" s="2">
        <v>2022</v>
      </c>
      <c r="C177" s="1" t="s">
        <v>1</v>
      </c>
      <c r="D177" s="3" t="s">
        <v>484</v>
      </c>
      <c r="E177" s="1" t="s">
        <v>8</v>
      </c>
      <c r="F177" s="4">
        <v>2127.9</v>
      </c>
      <c r="G177" s="1" t="s">
        <v>371</v>
      </c>
    </row>
    <row r="178" spans="1:7" ht="30">
      <c r="A178" s="1" t="s">
        <v>472</v>
      </c>
      <c r="B178" s="2">
        <v>2022</v>
      </c>
      <c r="C178" s="1" t="s">
        <v>1</v>
      </c>
      <c r="D178" s="3" t="s">
        <v>484</v>
      </c>
      <c r="E178" s="1" t="s">
        <v>8</v>
      </c>
      <c r="F178" s="4">
        <v>2127.9</v>
      </c>
      <c r="G178" s="1" t="s">
        <v>371</v>
      </c>
    </row>
    <row r="179" spans="1:7" ht="30">
      <c r="A179" s="1" t="s">
        <v>472</v>
      </c>
      <c r="B179" s="2">
        <v>2022</v>
      </c>
      <c r="C179" s="1" t="s">
        <v>1</v>
      </c>
      <c r="D179" s="3" t="s">
        <v>484</v>
      </c>
      <c r="E179" s="1" t="s">
        <v>8</v>
      </c>
      <c r="F179" s="4">
        <v>2127.9</v>
      </c>
      <c r="G179" s="1" t="s">
        <v>371</v>
      </c>
    </row>
    <row r="180" spans="1:7" ht="30">
      <c r="A180" s="1" t="s">
        <v>472</v>
      </c>
      <c r="B180" s="2">
        <v>2022</v>
      </c>
      <c r="C180" s="1" t="s">
        <v>1</v>
      </c>
      <c r="D180" s="3" t="s">
        <v>484</v>
      </c>
      <c r="E180" s="1" t="s">
        <v>8</v>
      </c>
      <c r="F180" s="4">
        <v>2127.9</v>
      </c>
      <c r="G180" s="1" t="s">
        <v>371</v>
      </c>
    </row>
    <row r="181" spans="1:7" ht="30">
      <c r="A181" s="1" t="s">
        <v>472</v>
      </c>
      <c r="B181" s="2">
        <v>2022</v>
      </c>
      <c r="C181" s="1" t="s">
        <v>1</v>
      </c>
      <c r="D181" s="3" t="s">
        <v>485</v>
      </c>
      <c r="E181" s="1" t="s">
        <v>8</v>
      </c>
      <c r="F181" s="4">
        <v>2127.9</v>
      </c>
      <c r="G181" s="1" t="s">
        <v>371</v>
      </c>
    </row>
    <row r="182" spans="1:7" ht="30">
      <c r="A182" s="1" t="s">
        <v>472</v>
      </c>
      <c r="B182" s="2">
        <v>2022</v>
      </c>
      <c r="C182" s="1" t="s">
        <v>1</v>
      </c>
      <c r="D182" s="3" t="s">
        <v>486</v>
      </c>
      <c r="E182" s="1" t="s">
        <v>8</v>
      </c>
      <c r="F182" s="4">
        <v>2127.9</v>
      </c>
      <c r="G182" s="1" t="s">
        <v>371</v>
      </c>
    </row>
    <row r="183" spans="1:7" ht="30">
      <c r="A183" s="1" t="s">
        <v>472</v>
      </c>
      <c r="B183" s="2">
        <v>2022</v>
      </c>
      <c r="C183" s="1" t="s">
        <v>1</v>
      </c>
      <c r="D183" s="3" t="s">
        <v>486</v>
      </c>
      <c r="E183" s="1" t="s">
        <v>8</v>
      </c>
      <c r="F183" s="4">
        <v>2127.9</v>
      </c>
      <c r="G183" s="1" t="s">
        <v>371</v>
      </c>
    </row>
    <row r="184" spans="1:7" ht="30">
      <c r="A184" s="1" t="s">
        <v>472</v>
      </c>
      <c r="B184" s="2">
        <v>2022</v>
      </c>
      <c r="C184" s="1" t="s">
        <v>1</v>
      </c>
      <c r="D184" s="3" t="s">
        <v>486</v>
      </c>
      <c r="E184" s="1" t="s">
        <v>8</v>
      </c>
      <c r="F184" s="4">
        <v>2127.9</v>
      </c>
      <c r="G184" s="1" t="s">
        <v>371</v>
      </c>
    </row>
    <row r="185" spans="1:7" ht="30">
      <c r="A185" s="1" t="s">
        <v>472</v>
      </c>
      <c r="B185" s="2">
        <v>2022</v>
      </c>
      <c r="C185" s="1" t="s">
        <v>1</v>
      </c>
      <c r="D185" s="3" t="s">
        <v>486</v>
      </c>
      <c r="E185" s="1" t="s">
        <v>8</v>
      </c>
      <c r="F185" s="4">
        <v>2127.9</v>
      </c>
      <c r="G185" s="1" t="s">
        <v>371</v>
      </c>
    </row>
    <row r="186" spans="1:7" ht="30">
      <c r="A186" s="1" t="s">
        <v>472</v>
      </c>
      <c r="B186" s="2">
        <v>2022</v>
      </c>
      <c r="C186" s="1" t="s">
        <v>1</v>
      </c>
      <c r="D186" s="3" t="s">
        <v>486</v>
      </c>
      <c r="E186" s="1" t="s">
        <v>8</v>
      </c>
      <c r="F186" s="4">
        <v>2127.9</v>
      </c>
      <c r="G186" s="1" t="s">
        <v>371</v>
      </c>
    </row>
    <row r="187" spans="1:7" ht="30">
      <c r="A187" s="1" t="s">
        <v>472</v>
      </c>
      <c r="B187" s="2">
        <v>2022</v>
      </c>
      <c r="C187" s="1" t="s">
        <v>1</v>
      </c>
      <c r="D187" s="3" t="s">
        <v>486</v>
      </c>
      <c r="E187" s="1" t="s">
        <v>8</v>
      </c>
      <c r="F187" s="4">
        <v>2127.9</v>
      </c>
      <c r="G187" s="1" t="s">
        <v>371</v>
      </c>
    </row>
    <row r="188" spans="1:7" ht="30">
      <c r="A188" s="1" t="s">
        <v>472</v>
      </c>
      <c r="B188" s="2">
        <v>2022</v>
      </c>
      <c r="C188" s="1" t="s">
        <v>1</v>
      </c>
      <c r="D188" s="3" t="s">
        <v>486</v>
      </c>
      <c r="E188" s="1" t="s">
        <v>8</v>
      </c>
      <c r="F188" s="4">
        <v>2127.9</v>
      </c>
      <c r="G188" s="1" t="s">
        <v>371</v>
      </c>
    </row>
    <row r="189" spans="1:7" ht="30">
      <c r="A189" s="1" t="s">
        <v>472</v>
      </c>
      <c r="B189" s="2">
        <v>2022</v>
      </c>
      <c r="C189" s="1" t="s">
        <v>1</v>
      </c>
      <c r="D189" s="3" t="s">
        <v>486</v>
      </c>
      <c r="E189" s="1" t="s">
        <v>8</v>
      </c>
      <c r="F189" s="4">
        <v>2127.9</v>
      </c>
      <c r="G189" s="1" t="s">
        <v>371</v>
      </c>
    </row>
    <row r="190" spans="1:7" ht="30">
      <c r="A190" s="1" t="s">
        <v>472</v>
      </c>
      <c r="B190" s="2">
        <v>2022</v>
      </c>
      <c r="C190" s="1" t="s">
        <v>1</v>
      </c>
      <c r="D190" s="3" t="s">
        <v>486</v>
      </c>
      <c r="E190" s="1" t="s">
        <v>8</v>
      </c>
      <c r="F190" s="4">
        <v>2127.9</v>
      </c>
      <c r="G190" s="1" t="s">
        <v>371</v>
      </c>
    </row>
    <row r="191" spans="1:7" ht="30">
      <c r="A191" s="1" t="s">
        <v>472</v>
      </c>
      <c r="B191" s="2">
        <v>2022</v>
      </c>
      <c r="C191" s="1" t="s">
        <v>1</v>
      </c>
      <c r="D191" s="3" t="s">
        <v>486</v>
      </c>
      <c r="E191" s="1" t="s">
        <v>8</v>
      </c>
      <c r="F191" s="4">
        <v>2127.9</v>
      </c>
      <c r="G191" s="1" t="s">
        <v>371</v>
      </c>
    </row>
    <row r="192" spans="1:7" ht="30">
      <c r="A192" s="1" t="s">
        <v>469</v>
      </c>
      <c r="B192" s="2">
        <v>2022</v>
      </c>
      <c r="C192" s="1" t="s">
        <v>1</v>
      </c>
      <c r="D192" s="3" t="s">
        <v>486</v>
      </c>
      <c r="E192" s="1" t="s">
        <v>70</v>
      </c>
      <c r="F192" s="4">
        <v>4046.7</v>
      </c>
      <c r="G192" s="1" t="s">
        <v>371</v>
      </c>
    </row>
    <row r="193" spans="1:7" ht="30">
      <c r="A193" s="1" t="s">
        <v>469</v>
      </c>
      <c r="B193" s="2">
        <v>2022</v>
      </c>
      <c r="C193" s="1" t="s">
        <v>1</v>
      </c>
      <c r="D193" s="3" t="s">
        <v>486</v>
      </c>
      <c r="E193" s="1" t="s">
        <v>70</v>
      </c>
      <c r="F193" s="4">
        <v>4046.7</v>
      </c>
      <c r="G193" s="1" t="s">
        <v>371</v>
      </c>
    </row>
    <row r="194" spans="1:7" ht="30">
      <c r="A194" s="1" t="s">
        <v>472</v>
      </c>
      <c r="B194" s="2">
        <v>2022</v>
      </c>
      <c r="C194" s="1" t="s">
        <v>1</v>
      </c>
      <c r="D194" s="3" t="s">
        <v>487</v>
      </c>
      <c r="E194" s="1" t="s">
        <v>8</v>
      </c>
      <c r="F194" s="4">
        <v>2127.9</v>
      </c>
      <c r="G194" s="1" t="s">
        <v>371</v>
      </c>
    </row>
    <row r="195" spans="1:7" ht="30">
      <c r="A195" s="1" t="s">
        <v>472</v>
      </c>
      <c r="B195" s="2">
        <v>2022</v>
      </c>
      <c r="C195" s="1" t="s">
        <v>1</v>
      </c>
      <c r="D195" s="3" t="s">
        <v>487</v>
      </c>
      <c r="E195" s="1" t="s">
        <v>8</v>
      </c>
      <c r="F195" s="4">
        <v>2127.9</v>
      </c>
      <c r="G195" s="1" t="s">
        <v>371</v>
      </c>
    </row>
    <row r="196" spans="1:7" ht="30">
      <c r="A196" s="1" t="s">
        <v>472</v>
      </c>
      <c r="B196" s="2">
        <v>2022</v>
      </c>
      <c r="C196" s="1" t="s">
        <v>1</v>
      </c>
      <c r="D196" s="3" t="s">
        <v>487</v>
      </c>
      <c r="E196" s="1" t="s">
        <v>8</v>
      </c>
      <c r="F196" s="4">
        <v>2127.9</v>
      </c>
      <c r="G196" s="1" t="s">
        <v>371</v>
      </c>
    </row>
    <row r="197" spans="1:7" ht="30">
      <c r="A197" s="1" t="s">
        <v>472</v>
      </c>
      <c r="B197" s="2">
        <v>2022</v>
      </c>
      <c r="C197" s="1" t="s">
        <v>1</v>
      </c>
      <c r="D197" s="3" t="s">
        <v>488</v>
      </c>
      <c r="E197" s="1" t="s">
        <v>8</v>
      </c>
      <c r="F197" s="4">
        <v>2127.9</v>
      </c>
      <c r="G197" s="1" t="s">
        <v>371</v>
      </c>
    </row>
    <row r="198" spans="1:7" ht="30">
      <c r="A198" s="1" t="s">
        <v>472</v>
      </c>
      <c r="B198" s="2">
        <v>2022</v>
      </c>
      <c r="C198" s="1" t="s">
        <v>1</v>
      </c>
      <c r="D198" s="3" t="s">
        <v>488</v>
      </c>
      <c r="E198" s="1" t="s">
        <v>8</v>
      </c>
      <c r="F198" s="4">
        <v>2127.9</v>
      </c>
      <c r="G198" s="1" t="s">
        <v>371</v>
      </c>
    </row>
    <row r="199" spans="1:7" ht="30">
      <c r="A199" s="1" t="s">
        <v>472</v>
      </c>
      <c r="B199" s="2">
        <v>2022</v>
      </c>
      <c r="C199" s="1" t="s">
        <v>1</v>
      </c>
      <c r="D199" s="3" t="s">
        <v>488</v>
      </c>
      <c r="E199" s="1" t="s">
        <v>8</v>
      </c>
      <c r="F199" s="4">
        <v>2127.9</v>
      </c>
      <c r="G199" s="1" t="s">
        <v>371</v>
      </c>
    </row>
    <row r="200" spans="1:7" ht="30">
      <c r="A200" s="1" t="s">
        <v>472</v>
      </c>
      <c r="B200" s="2">
        <v>2022</v>
      </c>
      <c r="C200" s="1" t="s">
        <v>1</v>
      </c>
      <c r="D200" s="3" t="s">
        <v>488</v>
      </c>
      <c r="E200" s="1" t="s">
        <v>8</v>
      </c>
      <c r="F200" s="4">
        <v>2127.9</v>
      </c>
      <c r="G200" s="1" t="s">
        <v>371</v>
      </c>
    </row>
    <row r="201" spans="1:7" ht="30">
      <c r="A201" s="1" t="s">
        <v>472</v>
      </c>
      <c r="B201" s="2">
        <v>2022</v>
      </c>
      <c r="C201" s="1" t="s">
        <v>1</v>
      </c>
      <c r="D201" s="3" t="s">
        <v>488</v>
      </c>
      <c r="E201" s="1" t="s">
        <v>8</v>
      </c>
      <c r="F201" s="4">
        <v>2127.9</v>
      </c>
      <c r="G201" s="1" t="s">
        <v>371</v>
      </c>
    </row>
    <row r="202" spans="1:7" ht="30">
      <c r="A202" s="1" t="s">
        <v>472</v>
      </c>
      <c r="B202" s="2">
        <v>2022</v>
      </c>
      <c r="C202" s="1" t="s">
        <v>1</v>
      </c>
      <c r="D202" s="3" t="s">
        <v>489</v>
      </c>
      <c r="E202" s="1" t="s">
        <v>8</v>
      </c>
      <c r="F202" s="4">
        <v>2127.9</v>
      </c>
      <c r="G202" s="1" t="s">
        <v>371</v>
      </c>
    </row>
    <row r="203" spans="1:7" ht="30">
      <c r="A203" s="1" t="s">
        <v>472</v>
      </c>
      <c r="B203" s="2">
        <v>2022</v>
      </c>
      <c r="C203" s="1" t="s">
        <v>1</v>
      </c>
      <c r="D203" s="3" t="s">
        <v>489</v>
      </c>
      <c r="E203" s="1" t="s">
        <v>8</v>
      </c>
      <c r="F203" s="4">
        <v>2127.9</v>
      </c>
      <c r="G203" s="1" t="s">
        <v>371</v>
      </c>
    </row>
    <row r="204" spans="1:7" ht="30">
      <c r="A204" s="1" t="s">
        <v>472</v>
      </c>
      <c r="B204" s="2">
        <v>2022</v>
      </c>
      <c r="C204" s="1" t="s">
        <v>1</v>
      </c>
      <c r="D204" s="3" t="s">
        <v>489</v>
      </c>
      <c r="E204" s="1" t="s">
        <v>8</v>
      </c>
      <c r="F204" s="4">
        <v>2127.9</v>
      </c>
      <c r="G204" s="1" t="s">
        <v>371</v>
      </c>
    </row>
    <row r="205" spans="1:7" ht="30">
      <c r="A205" s="1" t="s">
        <v>472</v>
      </c>
      <c r="B205" s="2">
        <v>2022</v>
      </c>
      <c r="C205" s="1" t="s">
        <v>1</v>
      </c>
      <c r="D205" s="3" t="s">
        <v>489</v>
      </c>
      <c r="E205" s="1" t="s">
        <v>8</v>
      </c>
      <c r="F205" s="4">
        <v>2127.9</v>
      </c>
      <c r="G205" s="1" t="s">
        <v>371</v>
      </c>
    </row>
    <row r="206" spans="1:7" ht="30">
      <c r="A206" s="1" t="s">
        <v>472</v>
      </c>
      <c r="B206" s="2">
        <v>2022</v>
      </c>
      <c r="C206" s="1" t="s">
        <v>1</v>
      </c>
      <c r="D206" s="3" t="s">
        <v>489</v>
      </c>
      <c r="E206" s="1" t="s">
        <v>8</v>
      </c>
      <c r="F206" s="4">
        <v>2127.9</v>
      </c>
      <c r="G206" s="1" t="s">
        <v>371</v>
      </c>
    </row>
    <row r="207" spans="1:7" ht="30">
      <c r="A207" s="1" t="s">
        <v>472</v>
      </c>
      <c r="B207" s="2">
        <v>2022</v>
      </c>
      <c r="C207" s="1" t="s">
        <v>1</v>
      </c>
      <c r="D207" s="3" t="s">
        <v>489</v>
      </c>
      <c r="E207" s="1" t="s">
        <v>8</v>
      </c>
      <c r="F207" s="4">
        <v>2127.9</v>
      </c>
      <c r="G207" s="1" t="s">
        <v>371</v>
      </c>
    </row>
    <row r="208" spans="1:7" ht="30">
      <c r="A208" s="1" t="s">
        <v>472</v>
      </c>
      <c r="B208" s="2">
        <v>2022</v>
      </c>
      <c r="C208" s="1" t="s">
        <v>1</v>
      </c>
      <c r="D208" s="3" t="s">
        <v>489</v>
      </c>
      <c r="E208" s="1" t="s">
        <v>8</v>
      </c>
      <c r="F208" s="4">
        <v>2127.9</v>
      </c>
      <c r="G208" s="1" t="s">
        <v>371</v>
      </c>
    </row>
    <row r="209" spans="1:7" ht="30">
      <c r="A209" s="1" t="s">
        <v>472</v>
      </c>
      <c r="B209" s="2">
        <v>2022</v>
      </c>
      <c r="C209" s="1" t="s">
        <v>1</v>
      </c>
      <c r="D209" s="3" t="s">
        <v>489</v>
      </c>
      <c r="E209" s="1" t="s">
        <v>8</v>
      </c>
      <c r="F209" s="4">
        <v>2127.9</v>
      </c>
      <c r="G209" s="1" t="s">
        <v>371</v>
      </c>
    </row>
    <row r="210" spans="1:7" ht="30">
      <c r="A210" s="1" t="s">
        <v>472</v>
      </c>
      <c r="B210" s="2">
        <v>2022</v>
      </c>
      <c r="C210" s="1" t="s">
        <v>1</v>
      </c>
      <c r="D210" s="3" t="s">
        <v>489</v>
      </c>
      <c r="E210" s="1" t="s">
        <v>8</v>
      </c>
      <c r="F210" s="4">
        <v>2127.9</v>
      </c>
      <c r="G210" s="1" t="s">
        <v>371</v>
      </c>
    </row>
    <row r="211" spans="1:7" ht="30">
      <c r="A211" s="1" t="s">
        <v>472</v>
      </c>
      <c r="B211" s="2">
        <v>2022</v>
      </c>
      <c r="C211" s="1" t="s">
        <v>1</v>
      </c>
      <c r="D211" s="3" t="s">
        <v>489</v>
      </c>
      <c r="E211" s="1" t="s">
        <v>8</v>
      </c>
      <c r="F211" s="4">
        <v>2127.9</v>
      </c>
      <c r="G211" s="1" t="s">
        <v>371</v>
      </c>
    </row>
    <row r="212" spans="1:7" ht="30">
      <c r="A212" s="1" t="s">
        <v>472</v>
      </c>
      <c r="B212" s="2">
        <v>2022</v>
      </c>
      <c r="C212" s="1" t="s">
        <v>1</v>
      </c>
      <c r="D212" s="3" t="s">
        <v>489</v>
      </c>
      <c r="E212" s="1" t="s">
        <v>8</v>
      </c>
      <c r="F212" s="4">
        <v>2127.9</v>
      </c>
      <c r="G212" s="1" t="s">
        <v>371</v>
      </c>
    </row>
    <row r="213" spans="1:7" ht="30">
      <c r="A213" s="1" t="s">
        <v>472</v>
      </c>
      <c r="B213" s="2">
        <v>2022</v>
      </c>
      <c r="C213" s="1" t="s">
        <v>1</v>
      </c>
      <c r="D213" s="3" t="s">
        <v>489</v>
      </c>
      <c r="E213" s="1" t="s">
        <v>8</v>
      </c>
      <c r="F213" s="4">
        <v>2127.9</v>
      </c>
      <c r="G213" s="1" t="s">
        <v>371</v>
      </c>
    </row>
    <row r="214" spans="1:7" ht="30">
      <c r="A214" s="1" t="s">
        <v>472</v>
      </c>
      <c r="B214" s="2">
        <v>2022</v>
      </c>
      <c r="C214" s="1" t="s">
        <v>1</v>
      </c>
      <c r="D214" s="3" t="s">
        <v>489</v>
      </c>
      <c r="E214" s="1" t="s">
        <v>8</v>
      </c>
      <c r="F214" s="4">
        <v>2127.9</v>
      </c>
      <c r="G214" s="1" t="s">
        <v>371</v>
      </c>
    </row>
    <row r="215" spans="1:7" ht="30">
      <c r="A215" s="1" t="s">
        <v>472</v>
      </c>
      <c r="B215" s="2">
        <v>2022</v>
      </c>
      <c r="C215" s="1" t="s">
        <v>1</v>
      </c>
      <c r="D215" s="3" t="s">
        <v>490</v>
      </c>
      <c r="E215" s="1" t="s">
        <v>8</v>
      </c>
      <c r="F215" s="4">
        <v>2127.9</v>
      </c>
      <c r="G215" s="1" t="s">
        <v>371</v>
      </c>
    </row>
    <row r="216" spans="1:7" ht="30">
      <c r="A216" s="1" t="s">
        <v>472</v>
      </c>
      <c r="B216" s="2">
        <v>2022</v>
      </c>
      <c r="C216" s="1" t="s">
        <v>1</v>
      </c>
      <c r="D216" s="3" t="s">
        <v>320</v>
      </c>
      <c r="E216" s="1" t="s">
        <v>8</v>
      </c>
      <c r="F216" s="4">
        <v>2127.9</v>
      </c>
      <c r="G216" s="1" t="s">
        <v>371</v>
      </c>
    </row>
    <row r="217" spans="1:7" ht="30">
      <c r="A217" s="1" t="s">
        <v>472</v>
      </c>
      <c r="B217" s="2">
        <v>2022</v>
      </c>
      <c r="C217" s="1" t="s">
        <v>1</v>
      </c>
      <c r="D217" s="3" t="s">
        <v>491</v>
      </c>
      <c r="E217" s="1" t="s">
        <v>8</v>
      </c>
      <c r="F217" s="4">
        <v>2127.9</v>
      </c>
      <c r="G217" s="1" t="s">
        <v>371</v>
      </c>
    </row>
    <row r="218" spans="1:7" ht="30">
      <c r="A218" s="1" t="s">
        <v>472</v>
      </c>
      <c r="B218" s="2">
        <v>2022</v>
      </c>
      <c r="C218" s="1" t="s">
        <v>1</v>
      </c>
      <c r="D218" s="3" t="s">
        <v>491</v>
      </c>
      <c r="E218" s="1" t="s">
        <v>8</v>
      </c>
      <c r="F218" s="4">
        <v>2127.9</v>
      </c>
      <c r="G218" s="1" t="s">
        <v>371</v>
      </c>
    </row>
    <row r="219" spans="1:7" ht="30">
      <c r="A219" s="1" t="s">
        <v>472</v>
      </c>
      <c r="B219" s="2">
        <v>2022</v>
      </c>
      <c r="C219" s="1" t="s">
        <v>1</v>
      </c>
      <c r="D219" s="3" t="s">
        <v>491</v>
      </c>
      <c r="E219" s="1" t="s">
        <v>8</v>
      </c>
      <c r="F219" s="4">
        <v>2127.9</v>
      </c>
      <c r="G219" s="1" t="s">
        <v>371</v>
      </c>
    </row>
    <row r="220" spans="1:7" ht="30">
      <c r="A220" s="1" t="s">
        <v>472</v>
      </c>
      <c r="B220" s="2">
        <v>2022</v>
      </c>
      <c r="C220" s="1" t="s">
        <v>1</v>
      </c>
      <c r="D220" s="3" t="s">
        <v>492</v>
      </c>
      <c r="E220" s="1" t="s">
        <v>8</v>
      </c>
      <c r="F220" s="4">
        <v>2127.9</v>
      </c>
      <c r="G220" s="1" t="s">
        <v>371</v>
      </c>
    </row>
    <row r="221" spans="1:7" ht="30">
      <c r="A221" s="1" t="s">
        <v>472</v>
      </c>
      <c r="B221" s="2">
        <v>2022</v>
      </c>
      <c r="C221" s="1" t="s">
        <v>1</v>
      </c>
      <c r="D221" s="3" t="s">
        <v>493</v>
      </c>
      <c r="E221" s="1" t="s">
        <v>8</v>
      </c>
      <c r="F221" s="4">
        <v>2127.9</v>
      </c>
      <c r="G221" s="1" t="s">
        <v>371</v>
      </c>
    </row>
    <row r="222" spans="1:7" ht="30">
      <c r="A222" s="1" t="s">
        <v>472</v>
      </c>
      <c r="B222" s="2">
        <v>2022</v>
      </c>
      <c r="C222" s="1" t="s">
        <v>1</v>
      </c>
      <c r="D222" s="3" t="s">
        <v>494</v>
      </c>
      <c r="E222" s="1" t="s">
        <v>8</v>
      </c>
      <c r="F222" s="4">
        <v>2127.9</v>
      </c>
      <c r="G222" s="1" t="s">
        <v>371</v>
      </c>
    </row>
    <row r="223" spans="1:7" ht="30">
      <c r="A223" s="1" t="s">
        <v>472</v>
      </c>
      <c r="B223" s="2">
        <v>2022</v>
      </c>
      <c r="C223" s="1" t="s">
        <v>1</v>
      </c>
      <c r="D223" s="3" t="s">
        <v>494</v>
      </c>
      <c r="E223" s="1" t="s">
        <v>8</v>
      </c>
      <c r="F223" s="4">
        <v>2127.9</v>
      </c>
      <c r="G223" s="1" t="s">
        <v>371</v>
      </c>
    </row>
    <row r="224" spans="1:7" ht="30">
      <c r="A224" s="1" t="s">
        <v>472</v>
      </c>
      <c r="B224" s="2">
        <v>2022</v>
      </c>
      <c r="C224" s="1" t="s">
        <v>1</v>
      </c>
      <c r="D224" s="3" t="s">
        <v>172</v>
      </c>
      <c r="E224" s="1" t="s">
        <v>8</v>
      </c>
      <c r="F224" s="4">
        <v>2127.9</v>
      </c>
      <c r="G224" s="1" t="s">
        <v>371</v>
      </c>
    </row>
    <row r="225" spans="1:7" ht="30">
      <c r="A225" s="1" t="s">
        <v>472</v>
      </c>
      <c r="B225" s="2">
        <v>2022</v>
      </c>
      <c r="C225" s="1" t="s">
        <v>1</v>
      </c>
      <c r="D225" s="3" t="s">
        <v>172</v>
      </c>
      <c r="E225" s="1" t="s">
        <v>8</v>
      </c>
      <c r="F225" s="4">
        <v>2127.9</v>
      </c>
      <c r="G225" s="1" t="s">
        <v>371</v>
      </c>
    </row>
    <row r="226" spans="1:7" ht="30">
      <c r="A226" s="1" t="s">
        <v>472</v>
      </c>
      <c r="B226" s="2">
        <v>2022</v>
      </c>
      <c r="C226" s="1" t="s">
        <v>1</v>
      </c>
      <c r="D226" s="3" t="s">
        <v>172</v>
      </c>
      <c r="E226" s="1" t="s">
        <v>8</v>
      </c>
      <c r="F226" s="4">
        <v>2127.9</v>
      </c>
      <c r="G226" s="1" t="s">
        <v>371</v>
      </c>
    </row>
    <row r="227" spans="1:7" ht="30">
      <c r="A227" s="1" t="s">
        <v>472</v>
      </c>
      <c r="B227" s="2">
        <v>2022</v>
      </c>
      <c r="C227" s="1" t="s">
        <v>1</v>
      </c>
      <c r="D227" s="3" t="s">
        <v>172</v>
      </c>
      <c r="E227" s="1" t="s">
        <v>8</v>
      </c>
      <c r="F227" s="4">
        <v>2127.9</v>
      </c>
      <c r="G227" s="1" t="s">
        <v>371</v>
      </c>
    </row>
    <row r="228" spans="1:7" ht="30">
      <c r="A228" s="1" t="s">
        <v>472</v>
      </c>
      <c r="B228" s="2">
        <v>2022</v>
      </c>
      <c r="C228" s="1" t="s">
        <v>1</v>
      </c>
      <c r="D228" s="3" t="s">
        <v>495</v>
      </c>
      <c r="E228" s="1" t="s">
        <v>8</v>
      </c>
      <c r="F228" s="4">
        <v>2127.9</v>
      </c>
      <c r="G228" s="1" t="s">
        <v>371</v>
      </c>
    </row>
    <row r="229" spans="1:7" ht="30">
      <c r="A229" s="1" t="s">
        <v>472</v>
      </c>
      <c r="B229" s="2">
        <v>2022</v>
      </c>
      <c r="C229" s="1" t="s">
        <v>1</v>
      </c>
      <c r="D229" s="3" t="s">
        <v>172</v>
      </c>
      <c r="E229" s="1" t="s">
        <v>8</v>
      </c>
      <c r="F229" s="4">
        <v>2127.9</v>
      </c>
      <c r="G229" s="1" t="s">
        <v>371</v>
      </c>
    </row>
    <row r="230" spans="1:7" ht="30">
      <c r="A230" s="1" t="s">
        <v>472</v>
      </c>
      <c r="B230" s="2">
        <v>2022</v>
      </c>
      <c r="C230" s="1" t="s">
        <v>1</v>
      </c>
      <c r="D230" s="3" t="s">
        <v>496</v>
      </c>
      <c r="E230" s="1" t="s">
        <v>8</v>
      </c>
      <c r="F230" s="4">
        <v>2127.9</v>
      </c>
      <c r="G230" s="1" t="s">
        <v>371</v>
      </c>
    </row>
    <row r="231" spans="1:7" ht="30">
      <c r="A231" s="1" t="s">
        <v>472</v>
      </c>
      <c r="B231" s="2">
        <v>2022</v>
      </c>
      <c r="C231" s="1" t="s">
        <v>1</v>
      </c>
      <c r="D231" s="3" t="s">
        <v>497</v>
      </c>
      <c r="E231" s="1" t="s">
        <v>8</v>
      </c>
      <c r="F231" s="4">
        <v>2127.9</v>
      </c>
      <c r="G231" s="1" t="s">
        <v>371</v>
      </c>
    </row>
    <row r="232" spans="1:7" ht="30">
      <c r="A232" s="1" t="s">
        <v>472</v>
      </c>
      <c r="B232" s="2">
        <v>2022</v>
      </c>
      <c r="C232" s="1" t="s">
        <v>1</v>
      </c>
      <c r="D232" s="3" t="s">
        <v>498</v>
      </c>
      <c r="E232" s="1" t="s">
        <v>8</v>
      </c>
      <c r="F232" s="4">
        <v>2127.9</v>
      </c>
      <c r="G232" s="1" t="s">
        <v>371</v>
      </c>
    </row>
    <row r="233" spans="1:7" ht="30">
      <c r="A233" s="1" t="s">
        <v>472</v>
      </c>
      <c r="B233" s="2">
        <v>2022</v>
      </c>
      <c r="C233" s="1" t="s">
        <v>1</v>
      </c>
      <c r="D233" s="3" t="s">
        <v>499</v>
      </c>
      <c r="E233" s="1" t="s">
        <v>8</v>
      </c>
      <c r="F233" s="4">
        <v>2127.9</v>
      </c>
      <c r="G233" s="1" t="s">
        <v>371</v>
      </c>
    </row>
    <row r="234" spans="1:7" ht="30">
      <c r="A234" s="1" t="s">
        <v>472</v>
      </c>
      <c r="B234" s="2">
        <v>2022</v>
      </c>
      <c r="C234" s="1" t="s">
        <v>1</v>
      </c>
      <c r="D234" s="3" t="s">
        <v>499</v>
      </c>
      <c r="E234" s="1" t="s">
        <v>8</v>
      </c>
      <c r="F234" s="4">
        <v>2127.9</v>
      </c>
      <c r="G234" s="1" t="s">
        <v>371</v>
      </c>
    </row>
    <row r="235" spans="1:7" ht="30">
      <c r="A235" s="1" t="s">
        <v>472</v>
      </c>
      <c r="B235" s="2">
        <v>2022</v>
      </c>
      <c r="C235" s="1" t="s">
        <v>1</v>
      </c>
      <c r="D235" s="3" t="s">
        <v>500</v>
      </c>
      <c r="E235" s="1" t="s">
        <v>8</v>
      </c>
      <c r="F235" s="4">
        <v>2127.9</v>
      </c>
      <c r="G235" s="1" t="s">
        <v>371</v>
      </c>
    </row>
    <row r="236" spans="1:7" ht="30">
      <c r="A236" s="1" t="s">
        <v>472</v>
      </c>
      <c r="B236" s="2">
        <v>2022</v>
      </c>
      <c r="C236" s="1" t="s">
        <v>1</v>
      </c>
      <c r="D236" s="3" t="s">
        <v>501</v>
      </c>
      <c r="E236" s="1" t="s">
        <v>8</v>
      </c>
      <c r="F236" s="4">
        <v>2127.9</v>
      </c>
      <c r="G236" s="1" t="s">
        <v>371</v>
      </c>
    </row>
    <row r="237" spans="1:7" ht="30">
      <c r="A237" s="1" t="s">
        <v>472</v>
      </c>
      <c r="B237" s="2">
        <v>2022</v>
      </c>
      <c r="C237" s="1" t="s">
        <v>1</v>
      </c>
      <c r="D237" s="3" t="s">
        <v>502</v>
      </c>
      <c r="E237" s="1" t="s">
        <v>8</v>
      </c>
      <c r="F237" s="4">
        <v>2127.9</v>
      </c>
      <c r="G237" s="1" t="s">
        <v>371</v>
      </c>
    </row>
    <row r="238" spans="1:7" ht="30">
      <c r="A238" s="1" t="s">
        <v>472</v>
      </c>
      <c r="B238" s="2">
        <v>2022</v>
      </c>
      <c r="C238" s="1" t="s">
        <v>1</v>
      </c>
      <c r="D238" s="3" t="s">
        <v>503</v>
      </c>
      <c r="E238" s="1" t="s">
        <v>8</v>
      </c>
      <c r="F238" s="4">
        <v>2127.9</v>
      </c>
      <c r="G238" s="1" t="s">
        <v>371</v>
      </c>
    </row>
    <row r="239" spans="1:7" ht="30">
      <c r="A239" s="1" t="s">
        <v>472</v>
      </c>
      <c r="B239" s="2">
        <v>2022</v>
      </c>
      <c r="C239" s="1" t="s">
        <v>1</v>
      </c>
      <c r="D239" s="3" t="s">
        <v>503</v>
      </c>
      <c r="E239" s="1" t="s">
        <v>8</v>
      </c>
      <c r="F239" s="4">
        <v>2127.9</v>
      </c>
      <c r="G239" s="1" t="s">
        <v>371</v>
      </c>
    </row>
    <row r="240" spans="1:7" ht="30">
      <c r="A240" s="1" t="s">
        <v>472</v>
      </c>
      <c r="B240" s="2">
        <v>2022</v>
      </c>
      <c r="C240" s="1" t="s">
        <v>1</v>
      </c>
      <c r="D240" s="3" t="s">
        <v>503</v>
      </c>
      <c r="E240" s="1" t="s">
        <v>8</v>
      </c>
      <c r="F240" s="4">
        <v>2127.9</v>
      </c>
      <c r="G240" s="1" t="s">
        <v>371</v>
      </c>
    </row>
    <row r="241" spans="1:7" ht="30">
      <c r="A241" s="1" t="s">
        <v>472</v>
      </c>
      <c r="B241" s="2">
        <v>2022</v>
      </c>
      <c r="C241" s="1" t="s">
        <v>1</v>
      </c>
      <c r="D241" s="3" t="s">
        <v>503</v>
      </c>
      <c r="E241" s="1" t="s">
        <v>8</v>
      </c>
      <c r="F241" s="4">
        <v>2127.9</v>
      </c>
      <c r="G241" s="1" t="s">
        <v>371</v>
      </c>
    </row>
    <row r="242" spans="1:7" ht="30">
      <c r="A242" s="1" t="s">
        <v>472</v>
      </c>
      <c r="B242" s="2">
        <v>2022</v>
      </c>
      <c r="C242" s="1" t="s">
        <v>1</v>
      </c>
      <c r="D242" s="3" t="s">
        <v>503</v>
      </c>
      <c r="E242" s="1" t="s">
        <v>8</v>
      </c>
      <c r="F242" s="4">
        <v>2127.9</v>
      </c>
      <c r="G242" s="1" t="s">
        <v>371</v>
      </c>
    </row>
    <row r="243" spans="1:7" ht="30">
      <c r="A243" s="1" t="s">
        <v>472</v>
      </c>
      <c r="B243" s="2">
        <v>2022</v>
      </c>
      <c r="C243" s="1" t="s">
        <v>1</v>
      </c>
      <c r="D243" s="3" t="s">
        <v>504</v>
      </c>
      <c r="E243" s="1" t="s">
        <v>8</v>
      </c>
      <c r="F243" s="4">
        <v>2127.9</v>
      </c>
      <c r="G243" s="1" t="s">
        <v>371</v>
      </c>
    </row>
    <row r="244" spans="1:7" ht="30">
      <c r="A244" s="1" t="s">
        <v>472</v>
      </c>
      <c r="B244" s="2">
        <v>2022</v>
      </c>
      <c r="C244" s="1" t="s">
        <v>1</v>
      </c>
      <c r="D244" s="3" t="s">
        <v>326</v>
      </c>
      <c r="E244" s="1" t="s">
        <v>8</v>
      </c>
      <c r="F244" s="4">
        <v>2127.9</v>
      </c>
      <c r="G244" s="1" t="s">
        <v>371</v>
      </c>
    </row>
    <row r="245" spans="1:7" ht="30">
      <c r="A245" s="1" t="s">
        <v>472</v>
      </c>
      <c r="B245" s="2">
        <v>2022</v>
      </c>
      <c r="C245" s="1" t="s">
        <v>1</v>
      </c>
      <c r="D245" s="3" t="s">
        <v>326</v>
      </c>
      <c r="E245" s="1" t="s">
        <v>8</v>
      </c>
      <c r="F245" s="4">
        <v>2127.9</v>
      </c>
      <c r="G245" s="1" t="s">
        <v>371</v>
      </c>
    </row>
    <row r="246" spans="1:7" ht="30">
      <c r="A246" s="1" t="s">
        <v>472</v>
      </c>
      <c r="B246" s="2">
        <v>2022</v>
      </c>
      <c r="C246" s="1" t="s">
        <v>1</v>
      </c>
      <c r="D246" s="3" t="s">
        <v>326</v>
      </c>
      <c r="E246" s="1" t="s">
        <v>8</v>
      </c>
      <c r="F246" s="4">
        <v>2127.9</v>
      </c>
      <c r="G246" s="1" t="s">
        <v>371</v>
      </c>
    </row>
    <row r="247" spans="1:7" ht="30">
      <c r="A247" s="1" t="s">
        <v>472</v>
      </c>
      <c r="B247" s="2">
        <v>2022</v>
      </c>
      <c r="C247" s="1" t="s">
        <v>1</v>
      </c>
      <c r="D247" s="3" t="s">
        <v>326</v>
      </c>
      <c r="E247" s="1" t="s">
        <v>8</v>
      </c>
      <c r="F247" s="4">
        <v>2127.9</v>
      </c>
      <c r="G247" s="1" t="s">
        <v>371</v>
      </c>
    </row>
    <row r="248" spans="1:7" ht="30">
      <c r="A248" s="1" t="s">
        <v>472</v>
      </c>
      <c r="B248" s="2">
        <v>2022</v>
      </c>
      <c r="C248" s="1" t="s">
        <v>1</v>
      </c>
      <c r="D248" s="3" t="s">
        <v>326</v>
      </c>
      <c r="E248" s="1" t="s">
        <v>8</v>
      </c>
      <c r="F248" s="4">
        <v>2127.9</v>
      </c>
      <c r="G248" s="1" t="s">
        <v>371</v>
      </c>
    </row>
    <row r="249" spans="1:7" ht="30">
      <c r="A249" s="1" t="s">
        <v>472</v>
      </c>
      <c r="B249" s="2">
        <v>2022</v>
      </c>
      <c r="C249" s="1" t="s">
        <v>1</v>
      </c>
      <c r="D249" s="3" t="s">
        <v>326</v>
      </c>
      <c r="E249" s="1" t="s">
        <v>8</v>
      </c>
      <c r="F249" s="4">
        <v>2127.9</v>
      </c>
      <c r="G249" s="1" t="s">
        <v>371</v>
      </c>
    </row>
    <row r="250" spans="1:7" ht="30">
      <c r="A250" s="1" t="s">
        <v>469</v>
      </c>
      <c r="B250" s="2">
        <v>2022</v>
      </c>
      <c r="C250" s="1" t="s">
        <v>1</v>
      </c>
      <c r="D250" s="3" t="s">
        <v>326</v>
      </c>
      <c r="E250" s="1" t="s">
        <v>70</v>
      </c>
      <c r="F250" s="4">
        <v>4046.7</v>
      </c>
      <c r="G250" s="1" t="s">
        <v>371</v>
      </c>
    </row>
    <row r="251" spans="1:7" ht="30">
      <c r="A251" s="1" t="s">
        <v>472</v>
      </c>
      <c r="B251" s="2">
        <v>2022</v>
      </c>
      <c r="C251" s="1" t="s">
        <v>1</v>
      </c>
      <c r="D251" s="3" t="s">
        <v>505</v>
      </c>
      <c r="E251" s="1" t="s">
        <v>8</v>
      </c>
      <c r="F251" s="4">
        <v>2127.9</v>
      </c>
      <c r="G251" s="1" t="s">
        <v>371</v>
      </c>
    </row>
    <row r="252" spans="1:7" ht="30">
      <c r="A252" s="1" t="s">
        <v>472</v>
      </c>
      <c r="B252" s="2">
        <v>2022</v>
      </c>
      <c r="C252" s="1" t="s">
        <v>1</v>
      </c>
      <c r="D252" s="3" t="s">
        <v>506</v>
      </c>
      <c r="E252" s="1" t="s">
        <v>8</v>
      </c>
      <c r="F252" s="4">
        <v>2127.9</v>
      </c>
      <c r="G252" s="1" t="s">
        <v>371</v>
      </c>
    </row>
    <row r="253" spans="1:7" ht="30">
      <c r="A253" s="1" t="s">
        <v>472</v>
      </c>
      <c r="B253" s="2">
        <v>2022</v>
      </c>
      <c r="C253" s="1" t="s">
        <v>1</v>
      </c>
      <c r="D253" s="3" t="s">
        <v>328</v>
      </c>
      <c r="E253" s="1" t="s">
        <v>8</v>
      </c>
      <c r="F253" s="4">
        <v>2127.9</v>
      </c>
      <c r="G253" s="1" t="s">
        <v>371</v>
      </c>
    </row>
    <row r="254" spans="1:7" ht="30">
      <c r="A254" s="1" t="s">
        <v>472</v>
      </c>
      <c r="B254" s="2">
        <v>2022</v>
      </c>
      <c r="C254" s="1" t="s">
        <v>1</v>
      </c>
      <c r="D254" s="3" t="s">
        <v>178</v>
      </c>
      <c r="E254" s="1" t="s">
        <v>8</v>
      </c>
      <c r="F254" s="4">
        <v>2127.9</v>
      </c>
      <c r="G254" s="1" t="s">
        <v>371</v>
      </c>
    </row>
    <row r="255" spans="1:7" ht="30">
      <c r="A255" s="1" t="s">
        <v>472</v>
      </c>
      <c r="B255" s="2">
        <v>2022</v>
      </c>
      <c r="C255" s="1" t="s">
        <v>1</v>
      </c>
      <c r="D255" s="3" t="s">
        <v>178</v>
      </c>
      <c r="E255" s="1" t="s">
        <v>8</v>
      </c>
      <c r="F255" s="4">
        <v>2127.9</v>
      </c>
      <c r="G255" s="1" t="s">
        <v>371</v>
      </c>
    </row>
    <row r="256" spans="1:7" ht="30">
      <c r="A256" s="1" t="s">
        <v>472</v>
      </c>
      <c r="B256" s="2">
        <v>2022</v>
      </c>
      <c r="C256" s="1" t="s">
        <v>1</v>
      </c>
      <c r="D256" s="3" t="s">
        <v>178</v>
      </c>
      <c r="E256" s="1" t="s">
        <v>8</v>
      </c>
      <c r="F256" s="4">
        <v>2127.9</v>
      </c>
      <c r="G256" s="1" t="s">
        <v>371</v>
      </c>
    </row>
    <row r="257" spans="1:7" ht="30">
      <c r="A257" s="1" t="s">
        <v>472</v>
      </c>
      <c r="B257" s="2">
        <v>2022</v>
      </c>
      <c r="C257" s="1" t="s">
        <v>1</v>
      </c>
      <c r="D257" s="3" t="s">
        <v>178</v>
      </c>
      <c r="E257" s="1" t="s">
        <v>8</v>
      </c>
      <c r="F257" s="4">
        <v>2127.9</v>
      </c>
      <c r="G257" s="1" t="s">
        <v>371</v>
      </c>
    </row>
    <row r="258" spans="1:7" ht="30">
      <c r="A258" s="1" t="s">
        <v>472</v>
      </c>
      <c r="B258" s="2">
        <v>2022</v>
      </c>
      <c r="C258" s="1" t="s">
        <v>1</v>
      </c>
      <c r="D258" s="3" t="s">
        <v>507</v>
      </c>
      <c r="E258" s="1" t="s">
        <v>8</v>
      </c>
      <c r="F258" s="4">
        <v>2127.9</v>
      </c>
      <c r="G258" s="1" t="s">
        <v>371</v>
      </c>
    </row>
    <row r="259" spans="1:7" ht="30">
      <c r="A259" s="1" t="s">
        <v>472</v>
      </c>
      <c r="B259" s="2">
        <v>2022</v>
      </c>
      <c r="C259" s="1" t="s">
        <v>1</v>
      </c>
      <c r="D259" s="3" t="s">
        <v>508</v>
      </c>
      <c r="E259" s="1" t="s">
        <v>8</v>
      </c>
      <c r="F259" s="4">
        <v>2127.9</v>
      </c>
      <c r="G259" s="1" t="s">
        <v>371</v>
      </c>
    </row>
    <row r="260" spans="1:7" ht="30">
      <c r="A260" s="1" t="s">
        <v>472</v>
      </c>
      <c r="B260" s="2">
        <v>2022</v>
      </c>
      <c r="C260" s="1" t="s">
        <v>1</v>
      </c>
      <c r="D260" s="3" t="s">
        <v>509</v>
      </c>
      <c r="E260" s="1" t="s">
        <v>8</v>
      </c>
      <c r="F260" s="4">
        <v>2127.9</v>
      </c>
      <c r="G260" s="1" t="s">
        <v>371</v>
      </c>
    </row>
    <row r="261" spans="1:7" ht="30">
      <c r="A261" s="1" t="s">
        <v>472</v>
      </c>
      <c r="B261" s="2">
        <v>2022</v>
      </c>
      <c r="C261" s="1" t="s">
        <v>1</v>
      </c>
      <c r="D261" s="3" t="s">
        <v>329</v>
      </c>
      <c r="E261" s="1" t="s">
        <v>8</v>
      </c>
      <c r="F261" s="4">
        <v>2127.9</v>
      </c>
      <c r="G261" s="1" t="s">
        <v>371</v>
      </c>
    </row>
    <row r="262" spans="1:7" ht="30">
      <c r="A262" s="1" t="s">
        <v>472</v>
      </c>
      <c r="B262" s="2">
        <v>2022</v>
      </c>
      <c r="C262" s="1" t="s">
        <v>1</v>
      </c>
      <c r="D262" s="3" t="s">
        <v>510</v>
      </c>
      <c r="E262" s="1" t="s">
        <v>8</v>
      </c>
      <c r="F262" s="4">
        <v>2127.9</v>
      </c>
      <c r="G262" s="1" t="s">
        <v>371</v>
      </c>
    </row>
    <row r="263" spans="1:7" ht="30">
      <c r="A263" s="1" t="s">
        <v>472</v>
      </c>
      <c r="B263" s="2">
        <v>2022</v>
      </c>
      <c r="C263" s="1" t="s">
        <v>1</v>
      </c>
      <c r="D263" s="3" t="s">
        <v>510</v>
      </c>
      <c r="E263" s="1" t="s">
        <v>8</v>
      </c>
      <c r="F263" s="4">
        <v>2127.9</v>
      </c>
      <c r="G263" s="1" t="s">
        <v>371</v>
      </c>
    </row>
    <row r="264" spans="1:7" ht="30">
      <c r="A264" s="1" t="s">
        <v>472</v>
      </c>
      <c r="B264" s="2">
        <v>2022</v>
      </c>
      <c r="C264" s="1" t="s">
        <v>1</v>
      </c>
      <c r="D264" s="3" t="s">
        <v>511</v>
      </c>
      <c r="E264" s="1" t="s">
        <v>8</v>
      </c>
      <c r="F264" s="4">
        <v>2127.9</v>
      </c>
      <c r="G264" s="1" t="s">
        <v>371</v>
      </c>
    </row>
    <row r="265" spans="1:7" ht="30">
      <c r="A265" s="1" t="s">
        <v>472</v>
      </c>
      <c r="B265" s="2">
        <v>2022</v>
      </c>
      <c r="C265" s="1" t="s">
        <v>1</v>
      </c>
      <c r="D265" s="3" t="s">
        <v>512</v>
      </c>
      <c r="E265" s="1" t="s">
        <v>8</v>
      </c>
      <c r="F265" s="4">
        <v>2127.9</v>
      </c>
      <c r="G265" s="1" t="s">
        <v>371</v>
      </c>
    </row>
    <row r="266" spans="1:7" ht="30">
      <c r="A266" s="1" t="s">
        <v>472</v>
      </c>
      <c r="B266" s="2">
        <v>2022</v>
      </c>
      <c r="C266" s="1" t="s">
        <v>1</v>
      </c>
      <c r="D266" s="3" t="s">
        <v>513</v>
      </c>
      <c r="E266" s="1" t="s">
        <v>8</v>
      </c>
      <c r="F266" s="4">
        <v>2127.9</v>
      </c>
      <c r="G266" s="1" t="s">
        <v>371</v>
      </c>
    </row>
    <row r="267" spans="1:7" ht="30">
      <c r="A267" s="1" t="s">
        <v>472</v>
      </c>
      <c r="B267" s="2">
        <v>2022</v>
      </c>
      <c r="C267" s="1" t="s">
        <v>1</v>
      </c>
      <c r="D267" s="3" t="s">
        <v>514</v>
      </c>
      <c r="E267" s="1" t="s">
        <v>8</v>
      </c>
      <c r="F267" s="4">
        <v>2127.9</v>
      </c>
      <c r="G267" s="1" t="s">
        <v>371</v>
      </c>
    </row>
    <row r="268" spans="1:7" ht="30">
      <c r="A268" s="1" t="s">
        <v>472</v>
      </c>
      <c r="B268" s="2">
        <v>2022</v>
      </c>
      <c r="C268" s="1" t="s">
        <v>1</v>
      </c>
      <c r="D268" s="3" t="s">
        <v>514</v>
      </c>
      <c r="E268" s="1" t="s">
        <v>8</v>
      </c>
      <c r="F268" s="4">
        <v>2127.9</v>
      </c>
      <c r="G268" s="1" t="s">
        <v>371</v>
      </c>
    </row>
    <row r="269" spans="1:7" ht="30">
      <c r="A269" s="1" t="s">
        <v>472</v>
      </c>
      <c r="B269" s="2">
        <v>2022</v>
      </c>
      <c r="C269" s="1" t="s">
        <v>1</v>
      </c>
      <c r="D269" s="3" t="s">
        <v>514</v>
      </c>
      <c r="E269" s="1" t="s">
        <v>8</v>
      </c>
      <c r="F269" s="4">
        <v>2127.9</v>
      </c>
      <c r="G269" s="1" t="s">
        <v>371</v>
      </c>
    </row>
    <row r="270" spans="1:7" ht="30">
      <c r="A270" s="1" t="s">
        <v>472</v>
      </c>
      <c r="B270" s="2">
        <v>2022</v>
      </c>
      <c r="C270" s="1" t="s">
        <v>1</v>
      </c>
      <c r="D270" s="3" t="s">
        <v>515</v>
      </c>
      <c r="E270" s="1" t="s">
        <v>8</v>
      </c>
      <c r="F270" s="4">
        <v>2127.9</v>
      </c>
      <c r="G270" s="1" t="s">
        <v>371</v>
      </c>
    </row>
    <row r="271" spans="1:7" ht="30">
      <c r="A271" s="1" t="s">
        <v>472</v>
      </c>
      <c r="B271" s="2">
        <v>2022</v>
      </c>
      <c r="C271" s="1" t="s">
        <v>1</v>
      </c>
      <c r="D271" s="3" t="s">
        <v>515</v>
      </c>
      <c r="E271" s="1" t="s">
        <v>8</v>
      </c>
      <c r="F271" s="4">
        <v>2127.9</v>
      </c>
      <c r="G271" s="1" t="s">
        <v>371</v>
      </c>
    </row>
    <row r="272" spans="1:7" ht="30">
      <c r="A272" s="1" t="s">
        <v>472</v>
      </c>
      <c r="B272" s="2">
        <v>2022</v>
      </c>
      <c r="C272" s="1" t="s">
        <v>1</v>
      </c>
      <c r="D272" s="3" t="s">
        <v>516</v>
      </c>
      <c r="E272" s="1" t="s">
        <v>8</v>
      </c>
      <c r="F272" s="4">
        <v>2127.9</v>
      </c>
      <c r="G272" s="1" t="s">
        <v>371</v>
      </c>
    </row>
    <row r="273" spans="1:7" ht="30">
      <c r="A273" s="1" t="s">
        <v>472</v>
      </c>
      <c r="B273" s="2">
        <v>2022</v>
      </c>
      <c r="C273" s="1" t="s">
        <v>1</v>
      </c>
      <c r="D273" s="3" t="s">
        <v>517</v>
      </c>
      <c r="E273" s="1" t="s">
        <v>8</v>
      </c>
      <c r="F273" s="4">
        <v>2127.9</v>
      </c>
      <c r="G273" s="1" t="s">
        <v>371</v>
      </c>
    </row>
    <row r="274" spans="1:7" ht="30">
      <c r="A274" s="1" t="s">
        <v>472</v>
      </c>
      <c r="B274" s="2">
        <v>2022</v>
      </c>
      <c r="C274" s="1" t="s">
        <v>1</v>
      </c>
      <c r="D274" s="3" t="s">
        <v>518</v>
      </c>
      <c r="E274" s="1" t="s">
        <v>8</v>
      </c>
      <c r="F274" s="4">
        <v>2127.9</v>
      </c>
      <c r="G274" s="1" t="s">
        <v>371</v>
      </c>
    </row>
    <row r="275" spans="1:7" ht="30">
      <c r="A275" s="1" t="s">
        <v>472</v>
      </c>
      <c r="B275" s="2">
        <v>2022</v>
      </c>
      <c r="C275" s="1" t="s">
        <v>1</v>
      </c>
      <c r="D275" s="3" t="s">
        <v>518</v>
      </c>
      <c r="E275" s="1" t="s">
        <v>8</v>
      </c>
      <c r="F275" s="4">
        <v>2127.9</v>
      </c>
      <c r="G275" s="1" t="s">
        <v>371</v>
      </c>
    </row>
    <row r="276" spans="1:7" ht="30">
      <c r="A276" s="1" t="s">
        <v>472</v>
      </c>
      <c r="B276" s="2">
        <v>2022</v>
      </c>
      <c r="C276" s="1" t="s">
        <v>1</v>
      </c>
      <c r="D276" s="3" t="s">
        <v>518</v>
      </c>
      <c r="E276" s="1" t="s">
        <v>8</v>
      </c>
      <c r="F276" s="4">
        <v>2127.9</v>
      </c>
      <c r="G276" s="1" t="s">
        <v>371</v>
      </c>
    </row>
    <row r="277" spans="1:7" ht="30">
      <c r="A277" s="1" t="s">
        <v>472</v>
      </c>
      <c r="B277" s="2">
        <v>2022</v>
      </c>
      <c r="C277" s="1" t="s">
        <v>1</v>
      </c>
      <c r="D277" s="3" t="s">
        <v>518</v>
      </c>
      <c r="E277" s="1" t="s">
        <v>8</v>
      </c>
      <c r="F277" s="4">
        <v>2127.9</v>
      </c>
      <c r="G277" s="1" t="s">
        <v>371</v>
      </c>
    </row>
    <row r="278" spans="1:7" ht="30">
      <c r="A278" s="1" t="s">
        <v>472</v>
      </c>
      <c r="B278" s="2">
        <v>2022</v>
      </c>
      <c r="C278" s="1" t="s">
        <v>1</v>
      </c>
      <c r="D278" s="3" t="s">
        <v>519</v>
      </c>
      <c r="E278" s="1" t="s">
        <v>8</v>
      </c>
      <c r="F278" s="4">
        <v>2127.9</v>
      </c>
      <c r="G278" s="1" t="s">
        <v>371</v>
      </c>
    </row>
    <row r="279" spans="1:7" ht="30">
      <c r="A279" s="1" t="s">
        <v>472</v>
      </c>
      <c r="B279" s="2">
        <v>2022</v>
      </c>
      <c r="C279" s="1" t="s">
        <v>1</v>
      </c>
      <c r="D279" s="3" t="s">
        <v>519</v>
      </c>
      <c r="E279" s="1" t="s">
        <v>8</v>
      </c>
      <c r="F279" s="4">
        <v>2127.9</v>
      </c>
      <c r="G279" s="1" t="s">
        <v>371</v>
      </c>
    </row>
    <row r="280" spans="1:7" ht="30">
      <c r="A280" s="1" t="s">
        <v>472</v>
      </c>
      <c r="B280" s="2">
        <v>2022</v>
      </c>
      <c r="C280" s="1" t="s">
        <v>1</v>
      </c>
      <c r="D280" s="3" t="s">
        <v>520</v>
      </c>
      <c r="E280" s="1" t="s">
        <v>8</v>
      </c>
      <c r="F280" s="4">
        <v>2127.9</v>
      </c>
      <c r="G280" s="1" t="s">
        <v>371</v>
      </c>
    </row>
    <row r="281" spans="1:7" ht="30">
      <c r="A281" s="1" t="s">
        <v>472</v>
      </c>
      <c r="B281" s="2">
        <v>2022</v>
      </c>
      <c r="C281" s="1" t="s">
        <v>1</v>
      </c>
      <c r="D281" s="3" t="s">
        <v>521</v>
      </c>
      <c r="E281" s="1" t="s">
        <v>8</v>
      </c>
      <c r="F281" s="4">
        <v>2127.9</v>
      </c>
      <c r="G281" s="1" t="s">
        <v>371</v>
      </c>
    </row>
    <row r="282" spans="1:7" ht="30">
      <c r="A282" s="1" t="s">
        <v>472</v>
      </c>
      <c r="B282" s="2">
        <v>2022</v>
      </c>
      <c r="C282" s="1" t="s">
        <v>1</v>
      </c>
      <c r="D282" s="3" t="s">
        <v>521</v>
      </c>
      <c r="E282" s="1" t="s">
        <v>8</v>
      </c>
      <c r="F282" s="4">
        <v>2127.9</v>
      </c>
      <c r="G282" s="1" t="s">
        <v>371</v>
      </c>
    </row>
    <row r="283" spans="1:7" ht="30">
      <c r="A283" s="1" t="s">
        <v>472</v>
      </c>
      <c r="B283" s="2">
        <v>2022</v>
      </c>
      <c r="C283" s="1" t="s">
        <v>1</v>
      </c>
      <c r="D283" s="3" t="s">
        <v>522</v>
      </c>
      <c r="E283" s="1" t="s">
        <v>8</v>
      </c>
      <c r="F283" s="4">
        <v>2127.9</v>
      </c>
      <c r="G283" s="1" t="s">
        <v>371</v>
      </c>
    </row>
    <row r="284" spans="1:7" ht="30">
      <c r="A284" s="1" t="s">
        <v>472</v>
      </c>
      <c r="B284" s="2">
        <v>2022</v>
      </c>
      <c r="C284" s="1" t="s">
        <v>1</v>
      </c>
      <c r="D284" s="3" t="s">
        <v>522</v>
      </c>
      <c r="E284" s="1" t="s">
        <v>8</v>
      </c>
      <c r="F284" s="4">
        <v>2127.9</v>
      </c>
      <c r="G284" s="1" t="s">
        <v>371</v>
      </c>
    </row>
    <row r="285" spans="1:7" ht="30">
      <c r="A285" s="1" t="s">
        <v>472</v>
      </c>
      <c r="B285" s="2">
        <v>2022</v>
      </c>
      <c r="C285" s="1" t="s">
        <v>1</v>
      </c>
      <c r="D285" s="3" t="s">
        <v>522</v>
      </c>
      <c r="E285" s="1" t="s">
        <v>8</v>
      </c>
      <c r="F285" s="4">
        <v>2127.9</v>
      </c>
      <c r="G285" s="1" t="s">
        <v>371</v>
      </c>
    </row>
    <row r="286" spans="1:7" ht="30">
      <c r="A286" s="1" t="s">
        <v>523</v>
      </c>
      <c r="B286" s="2">
        <v>2022</v>
      </c>
      <c r="C286" s="1" t="s">
        <v>1</v>
      </c>
      <c r="D286" s="3" t="s">
        <v>522</v>
      </c>
      <c r="E286" s="1" t="s">
        <v>8</v>
      </c>
      <c r="F286" s="4">
        <v>2127.9</v>
      </c>
      <c r="G286" s="1" t="s">
        <v>371</v>
      </c>
    </row>
    <row r="287" spans="1:7" ht="30">
      <c r="A287" s="1" t="s">
        <v>524</v>
      </c>
      <c r="B287" s="2">
        <v>2023</v>
      </c>
      <c r="C287" s="1" t="s">
        <v>1</v>
      </c>
      <c r="D287" s="3" t="s">
        <v>525</v>
      </c>
      <c r="E287" s="1" t="s">
        <v>8</v>
      </c>
      <c r="F287" s="4">
        <v>2402.19</v>
      </c>
      <c r="G287" s="1" t="s">
        <v>371</v>
      </c>
    </row>
    <row r="288" spans="1:7" ht="30">
      <c r="A288" s="1" t="s">
        <v>524</v>
      </c>
      <c r="B288" s="2">
        <v>2023</v>
      </c>
      <c r="C288" s="1" t="s">
        <v>1</v>
      </c>
      <c r="D288" s="3" t="s">
        <v>525</v>
      </c>
      <c r="E288" s="1" t="s">
        <v>8</v>
      </c>
      <c r="F288" s="4">
        <v>2402.19</v>
      </c>
      <c r="G288" s="1" t="s">
        <v>371</v>
      </c>
    </row>
    <row r="289" spans="1:7" ht="30">
      <c r="A289" s="1" t="s">
        <v>524</v>
      </c>
      <c r="B289" s="2">
        <v>2023</v>
      </c>
      <c r="C289" s="1" t="s">
        <v>1</v>
      </c>
      <c r="D289" s="3" t="s">
        <v>525</v>
      </c>
      <c r="E289" s="1" t="s">
        <v>8</v>
      </c>
      <c r="F289" s="4">
        <v>2402.19</v>
      </c>
      <c r="G289" s="1" t="s">
        <v>371</v>
      </c>
    </row>
    <row r="290" spans="1:7" ht="30">
      <c r="A290" s="1" t="s">
        <v>524</v>
      </c>
      <c r="B290" s="2">
        <v>2023</v>
      </c>
      <c r="C290" s="1" t="s">
        <v>1</v>
      </c>
      <c r="D290" s="3" t="s">
        <v>525</v>
      </c>
      <c r="E290" s="1" t="s">
        <v>8</v>
      </c>
      <c r="F290" s="4">
        <v>2402.19</v>
      </c>
      <c r="G290" s="1" t="s">
        <v>371</v>
      </c>
    </row>
    <row r="291" spans="1:7" ht="30">
      <c r="A291" s="1" t="s">
        <v>524</v>
      </c>
      <c r="B291" s="2">
        <v>2023</v>
      </c>
      <c r="C291" s="1" t="s">
        <v>1</v>
      </c>
      <c r="D291" s="3" t="s">
        <v>525</v>
      </c>
      <c r="E291" s="1" t="s">
        <v>8</v>
      </c>
      <c r="F291" s="4">
        <v>2402.19</v>
      </c>
      <c r="G291" s="1" t="s">
        <v>371</v>
      </c>
    </row>
    <row r="292" spans="1:7" ht="30">
      <c r="A292" s="1" t="s">
        <v>524</v>
      </c>
      <c r="B292" s="2">
        <v>2023</v>
      </c>
      <c r="C292" s="1" t="s">
        <v>1</v>
      </c>
      <c r="D292" s="3" t="s">
        <v>525</v>
      </c>
      <c r="E292" s="1" t="s">
        <v>8</v>
      </c>
      <c r="F292" s="4">
        <v>2402.19</v>
      </c>
      <c r="G292" s="1" t="s">
        <v>371</v>
      </c>
    </row>
    <row r="293" spans="1:7" ht="30">
      <c r="A293" s="1" t="s">
        <v>524</v>
      </c>
      <c r="B293" s="2">
        <v>2023</v>
      </c>
      <c r="C293" s="1" t="s">
        <v>1</v>
      </c>
      <c r="D293" s="3" t="s">
        <v>525</v>
      </c>
      <c r="E293" s="1" t="s">
        <v>8</v>
      </c>
      <c r="F293" s="4">
        <v>2402.19</v>
      </c>
      <c r="G293" s="1" t="s">
        <v>371</v>
      </c>
    </row>
    <row r="294" spans="1:7" ht="30">
      <c r="A294" s="1" t="s">
        <v>524</v>
      </c>
      <c r="B294" s="2">
        <v>2023</v>
      </c>
      <c r="C294" s="1" t="s">
        <v>1</v>
      </c>
      <c r="D294" s="3" t="s">
        <v>337</v>
      </c>
      <c r="E294" s="1" t="s">
        <v>8</v>
      </c>
      <c r="F294" s="4">
        <v>2402.19</v>
      </c>
      <c r="G294" s="1" t="s">
        <v>371</v>
      </c>
    </row>
    <row r="295" spans="1:7" ht="30">
      <c r="A295" s="1" t="s">
        <v>524</v>
      </c>
      <c r="B295" s="2">
        <v>2023</v>
      </c>
      <c r="C295" s="1" t="s">
        <v>1</v>
      </c>
      <c r="D295" s="3" t="s">
        <v>337</v>
      </c>
      <c r="E295" s="1" t="s">
        <v>8</v>
      </c>
      <c r="F295" s="4">
        <v>2402.19</v>
      </c>
      <c r="G295" s="1" t="s">
        <v>371</v>
      </c>
    </row>
    <row r="296" spans="1:7" ht="30">
      <c r="A296" s="1" t="s">
        <v>524</v>
      </c>
      <c r="B296" s="2">
        <v>2023</v>
      </c>
      <c r="C296" s="1" t="s">
        <v>1</v>
      </c>
      <c r="D296" s="3" t="s">
        <v>526</v>
      </c>
      <c r="E296" s="1" t="s">
        <v>8</v>
      </c>
      <c r="F296" s="4">
        <v>2402.19</v>
      </c>
      <c r="G296" s="1" t="s">
        <v>371</v>
      </c>
    </row>
    <row r="297" spans="1:7" ht="30">
      <c r="A297" s="1" t="s">
        <v>524</v>
      </c>
      <c r="B297" s="2">
        <v>2023</v>
      </c>
      <c r="C297" s="1" t="s">
        <v>1</v>
      </c>
      <c r="D297" s="3" t="s">
        <v>526</v>
      </c>
      <c r="E297" s="1" t="s">
        <v>8</v>
      </c>
      <c r="F297" s="4">
        <v>2402.19</v>
      </c>
      <c r="G297" s="1" t="s">
        <v>371</v>
      </c>
    </row>
    <row r="298" spans="1:7" ht="30">
      <c r="A298" s="1" t="s">
        <v>524</v>
      </c>
      <c r="B298" s="2">
        <v>2023</v>
      </c>
      <c r="C298" s="1" t="s">
        <v>1</v>
      </c>
      <c r="D298" s="3" t="s">
        <v>526</v>
      </c>
      <c r="E298" s="1" t="s">
        <v>8</v>
      </c>
      <c r="F298" s="4">
        <v>2402.19</v>
      </c>
      <c r="G298" s="1" t="s">
        <v>371</v>
      </c>
    </row>
    <row r="299" spans="1:7" ht="30">
      <c r="A299" s="1" t="s">
        <v>524</v>
      </c>
      <c r="B299" s="2">
        <v>2023</v>
      </c>
      <c r="C299" s="1" t="s">
        <v>1</v>
      </c>
      <c r="D299" s="3" t="s">
        <v>526</v>
      </c>
      <c r="E299" s="1" t="s">
        <v>8</v>
      </c>
      <c r="F299" s="4">
        <v>2402.19</v>
      </c>
      <c r="G299" s="1" t="s">
        <v>371</v>
      </c>
    </row>
    <row r="300" spans="1:7" ht="30">
      <c r="A300" s="1" t="s">
        <v>524</v>
      </c>
      <c r="B300" s="2">
        <v>2023</v>
      </c>
      <c r="C300" s="1" t="s">
        <v>1</v>
      </c>
      <c r="D300" s="3" t="s">
        <v>526</v>
      </c>
      <c r="E300" s="1" t="s">
        <v>8</v>
      </c>
      <c r="F300" s="4">
        <v>2402.19</v>
      </c>
      <c r="G300" s="1" t="s">
        <v>371</v>
      </c>
    </row>
    <row r="301" spans="1:7" ht="30">
      <c r="A301" s="1" t="s">
        <v>524</v>
      </c>
      <c r="B301" s="2">
        <v>2023</v>
      </c>
      <c r="C301" s="1" t="s">
        <v>1</v>
      </c>
      <c r="D301" s="3" t="s">
        <v>527</v>
      </c>
      <c r="E301" s="1" t="s">
        <v>8</v>
      </c>
      <c r="F301" s="4">
        <v>2402.19</v>
      </c>
      <c r="G301" s="1" t="s">
        <v>371</v>
      </c>
    </row>
    <row r="302" spans="1:7" ht="30">
      <c r="A302" s="1" t="s">
        <v>524</v>
      </c>
      <c r="B302" s="2">
        <v>2023</v>
      </c>
      <c r="C302" s="1" t="s">
        <v>1</v>
      </c>
      <c r="D302" s="3" t="s">
        <v>527</v>
      </c>
      <c r="E302" s="1" t="s">
        <v>8</v>
      </c>
      <c r="F302" s="4">
        <v>2402.19</v>
      </c>
      <c r="G302" s="1" t="s">
        <v>371</v>
      </c>
    </row>
    <row r="303" spans="1:7" ht="30">
      <c r="A303" s="1" t="s">
        <v>524</v>
      </c>
      <c r="B303" s="2">
        <v>2023</v>
      </c>
      <c r="C303" s="1" t="s">
        <v>1</v>
      </c>
      <c r="D303" s="3" t="s">
        <v>338</v>
      </c>
      <c r="E303" s="1" t="s">
        <v>8</v>
      </c>
      <c r="F303" s="4">
        <v>2402.19</v>
      </c>
      <c r="G303" s="1" t="s">
        <v>371</v>
      </c>
    </row>
    <row r="304" spans="1:7" ht="30">
      <c r="A304" s="1" t="s">
        <v>524</v>
      </c>
      <c r="B304" s="2">
        <v>2023</v>
      </c>
      <c r="C304" s="1" t="s">
        <v>1</v>
      </c>
      <c r="D304" s="3" t="s">
        <v>528</v>
      </c>
      <c r="E304" s="1" t="s">
        <v>8</v>
      </c>
      <c r="F304" s="4">
        <v>2402.19</v>
      </c>
      <c r="G304" s="1" t="s">
        <v>371</v>
      </c>
    </row>
    <row r="305" spans="1:7" ht="30">
      <c r="A305" s="1" t="s">
        <v>524</v>
      </c>
      <c r="B305" s="2">
        <v>2023</v>
      </c>
      <c r="C305" s="1" t="s">
        <v>1</v>
      </c>
      <c r="D305" s="3" t="s">
        <v>529</v>
      </c>
      <c r="E305" s="1" t="s">
        <v>8</v>
      </c>
      <c r="F305" s="4">
        <v>2402.19</v>
      </c>
      <c r="G305" s="1" t="s">
        <v>371</v>
      </c>
    </row>
    <row r="306" spans="1:7" ht="30">
      <c r="A306" s="1" t="s">
        <v>524</v>
      </c>
      <c r="B306" s="2">
        <v>2023</v>
      </c>
      <c r="C306" s="1" t="s">
        <v>1</v>
      </c>
      <c r="D306" s="3" t="s">
        <v>529</v>
      </c>
      <c r="E306" s="1" t="s">
        <v>8</v>
      </c>
      <c r="F306" s="4">
        <v>2402.19</v>
      </c>
      <c r="G306" s="1" t="s">
        <v>371</v>
      </c>
    </row>
    <row r="307" spans="1:7" ht="30">
      <c r="A307" s="1" t="s">
        <v>524</v>
      </c>
      <c r="B307" s="2">
        <v>2023</v>
      </c>
      <c r="C307" s="1" t="s">
        <v>1</v>
      </c>
      <c r="D307" s="3" t="s">
        <v>529</v>
      </c>
      <c r="E307" s="1" t="s">
        <v>8</v>
      </c>
      <c r="F307" s="4">
        <v>2402.19</v>
      </c>
      <c r="G307" s="1" t="s">
        <v>371</v>
      </c>
    </row>
    <row r="308" spans="1:7" ht="30">
      <c r="A308" s="1" t="s">
        <v>524</v>
      </c>
      <c r="B308" s="2">
        <v>2023</v>
      </c>
      <c r="C308" s="1" t="s">
        <v>1</v>
      </c>
      <c r="D308" s="3" t="s">
        <v>529</v>
      </c>
      <c r="E308" s="1" t="s">
        <v>8</v>
      </c>
      <c r="F308" s="4">
        <v>2402.19</v>
      </c>
      <c r="G308" s="1" t="s">
        <v>371</v>
      </c>
    </row>
    <row r="309" spans="1:7" ht="30">
      <c r="A309" s="1" t="s">
        <v>524</v>
      </c>
      <c r="B309" s="2">
        <v>2023</v>
      </c>
      <c r="C309" s="1" t="s">
        <v>1</v>
      </c>
      <c r="D309" s="3" t="s">
        <v>529</v>
      </c>
      <c r="E309" s="1" t="s">
        <v>8</v>
      </c>
      <c r="F309" s="4">
        <v>2402.19</v>
      </c>
      <c r="G309" s="1" t="s">
        <v>371</v>
      </c>
    </row>
    <row r="310" spans="1:7" ht="30">
      <c r="A310" s="1" t="s">
        <v>524</v>
      </c>
      <c r="B310" s="2">
        <v>2023</v>
      </c>
      <c r="C310" s="1" t="s">
        <v>1</v>
      </c>
      <c r="D310" s="3" t="s">
        <v>530</v>
      </c>
      <c r="E310" s="1" t="s">
        <v>8</v>
      </c>
      <c r="F310" s="4">
        <v>2402.19</v>
      </c>
      <c r="G310" s="1" t="s">
        <v>371</v>
      </c>
    </row>
    <row r="311" spans="1:7" ht="30">
      <c r="A311" s="1" t="s">
        <v>524</v>
      </c>
      <c r="B311" s="2">
        <v>2023</v>
      </c>
      <c r="C311" s="1" t="s">
        <v>1</v>
      </c>
      <c r="D311" s="3" t="s">
        <v>530</v>
      </c>
      <c r="E311" s="1" t="s">
        <v>8</v>
      </c>
      <c r="F311" s="4">
        <v>2402.19</v>
      </c>
      <c r="G311" s="1" t="s">
        <v>371</v>
      </c>
    </row>
    <row r="312" spans="1:7" ht="30">
      <c r="A312" s="1" t="s">
        <v>524</v>
      </c>
      <c r="B312" s="2">
        <v>2023</v>
      </c>
      <c r="C312" s="1" t="s">
        <v>1</v>
      </c>
      <c r="D312" s="3" t="s">
        <v>530</v>
      </c>
      <c r="E312" s="1" t="s">
        <v>8</v>
      </c>
      <c r="F312" s="4">
        <v>2402.19</v>
      </c>
      <c r="G312" s="1" t="s">
        <v>371</v>
      </c>
    </row>
    <row r="313" spans="1:7" ht="30">
      <c r="A313" s="1" t="s">
        <v>524</v>
      </c>
      <c r="B313" s="2">
        <v>2023</v>
      </c>
      <c r="C313" s="1" t="s">
        <v>1</v>
      </c>
      <c r="D313" s="3" t="s">
        <v>531</v>
      </c>
      <c r="E313" s="1" t="s">
        <v>8</v>
      </c>
      <c r="F313" s="4">
        <v>2402.19</v>
      </c>
      <c r="G313" s="1" t="s">
        <v>371</v>
      </c>
    </row>
    <row r="314" spans="1:7" ht="30">
      <c r="A314" s="1" t="s">
        <v>524</v>
      </c>
      <c r="B314" s="2">
        <v>2023</v>
      </c>
      <c r="C314" s="1" t="s">
        <v>1</v>
      </c>
      <c r="D314" s="3" t="s">
        <v>531</v>
      </c>
      <c r="E314" s="1" t="s">
        <v>8</v>
      </c>
      <c r="F314" s="4">
        <v>2402.19</v>
      </c>
      <c r="G314" s="1" t="s">
        <v>371</v>
      </c>
    </row>
    <row r="315" spans="1:7" ht="30">
      <c r="A315" s="1" t="s">
        <v>524</v>
      </c>
      <c r="B315" s="2">
        <v>2023</v>
      </c>
      <c r="C315" s="1" t="s">
        <v>1</v>
      </c>
      <c r="D315" s="3" t="s">
        <v>531</v>
      </c>
      <c r="E315" s="1" t="s">
        <v>8</v>
      </c>
      <c r="F315" s="4">
        <v>2402.19</v>
      </c>
      <c r="G315" s="1" t="s">
        <v>371</v>
      </c>
    </row>
    <row r="316" spans="1:7" ht="30">
      <c r="A316" s="1" t="s">
        <v>524</v>
      </c>
      <c r="B316" s="2">
        <v>2023</v>
      </c>
      <c r="C316" s="1" t="s">
        <v>1</v>
      </c>
      <c r="D316" s="3" t="s">
        <v>531</v>
      </c>
      <c r="E316" s="1" t="s">
        <v>8</v>
      </c>
      <c r="F316" s="4">
        <v>2402.19</v>
      </c>
      <c r="G316" s="1" t="s">
        <v>371</v>
      </c>
    </row>
    <row r="317" spans="1:7" ht="30">
      <c r="A317" s="1" t="s">
        <v>524</v>
      </c>
      <c r="B317" s="2">
        <v>2023</v>
      </c>
      <c r="C317" s="1" t="s">
        <v>1</v>
      </c>
      <c r="D317" s="3" t="s">
        <v>531</v>
      </c>
      <c r="E317" s="1" t="s">
        <v>8</v>
      </c>
      <c r="F317" s="4">
        <v>2402.19</v>
      </c>
      <c r="G317" s="1" t="s">
        <v>371</v>
      </c>
    </row>
    <row r="318" spans="1:7" ht="30">
      <c r="A318" s="1" t="s">
        <v>524</v>
      </c>
      <c r="B318" s="2">
        <v>2023</v>
      </c>
      <c r="C318" s="1" t="s">
        <v>1</v>
      </c>
      <c r="D318" s="3" t="s">
        <v>531</v>
      </c>
      <c r="E318" s="1" t="s">
        <v>8</v>
      </c>
      <c r="F318" s="4">
        <v>2402.19</v>
      </c>
      <c r="G318" s="1" t="s">
        <v>371</v>
      </c>
    </row>
    <row r="319" spans="1:7" ht="30">
      <c r="A319" s="1" t="s">
        <v>524</v>
      </c>
      <c r="B319" s="2">
        <v>2023</v>
      </c>
      <c r="C319" s="1" t="s">
        <v>1</v>
      </c>
      <c r="D319" s="3" t="s">
        <v>531</v>
      </c>
      <c r="E319" s="1" t="s">
        <v>8</v>
      </c>
      <c r="F319" s="4">
        <v>2402.19</v>
      </c>
      <c r="G319" s="1" t="s">
        <v>371</v>
      </c>
    </row>
    <row r="320" spans="1:7" ht="30">
      <c r="A320" s="1" t="s">
        <v>524</v>
      </c>
      <c r="B320" s="2">
        <v>2023</v>
      </c>
      <c r="C320" s="1" t="s">
        <v>1</v>
      </c>
      <c r="D320" s="3" t="s">
        <v>531</v>
      </c>
      <c r="E320" s="1" t="s">
        <v>8</v>
      </c>
      <c r="F320" s="4">
        <v>2402.19</v>
      </c>
      <c r="G320" s="1" t="s">
        <v>371</v>
      </c>
    </row>
    <row r="321" spans="1:7" ht="30">
      <c r="A321" s="1" t="s">
        <v>524</v>
      </c>
      <c r="B321" s="2">
        <v>2023</v>
      </c>
      <c r="C321" s="1" t="s">
        <v>1</v>
      </c>
      <c r="D321" s="3" t="s">
        <v>531</v>
      </c>
      <c r="E321" s="1" t="s">
        <v>8</v>
      </c>
      <c r="F321" s="4">
        <v>2402.19</v>
      </c>
      <c r="G321" s="1" t="s">
        <v>371</v>
      </c>
    </row>
    <row r="322" spans="1:7" ht="30">
      <c r="A322" s="1" t="s">
        <v>524</v>
      </c>
      <c r="B322" s="2">
        <v>2023</v>
      </c>
      <c r="C322" s="1" t="s">
        <v>1</v>
      </c>
      <c r="D322" s="3" t="s">
        <v>531</v>
      </c>
      <c r="E322" s="1" t="s">
        <v>8</v>
      </c>
      <c r="F322" s="4">
        <v>2402.19</v>
      </c>
      <c r="G322" s="1" t="s">
        <v>371</v>
      </c>
    </row>
    <row r="323" spans="1:7" ht="30">
      <c r="A323" s="1" t="s">
        <v>524</v>
      </c>
      <c r="B323" s="2">
        <v>2023</v>
      </c>
      <c r="C323" s="1" t="s">
        <v>1</v>
      </c>
      <c r="D323" s="3" t="s">
        <v>339</v>
      </c>
      <c r="E323" s="1" t="s">
        <v>8</v>
      </c>
      <c r="F323" s="4">
        <v>2402.19</v>
      </c>
      <c r="G323" s="1" t="s">
        <v>371</v>
      </c>
    </row>
    <row r="324" spans="1:7" ht="30">
      <c r="A324" s="1" t="s">
        <v>524</v>
      </c>
      <c r="B324" s="2">
        <v>2023</v>
      </c>
      <c r="C324" s="1" t="s">
        <v>1</v>
      </c>
      <c r="D324" s="3" t="s">
        <v>339</v>
      </c>
      <c r="E324" s="1" t="s">
        <v>8</v>
      </c>
      <c r="F324" s="4">
        <v>2402.19</v>
      </c>
      <c r="G324" s="1" t="s">
        <v>371</v>
      </c>
    </row>
    <row r="325" spans="1:7" ht="30">
      <c r="A325" s="1" t="s">
        <v>524</v>
      </c>
      <c r="B325" s="2">
        <v>2023</v>
      </c>
      <c r="C325" s="1" t="s">
        <v>1</v>
      </c>
      <c r="D325" s="3" t="s">
        <v>339</v>
      </c>
      <c r="E325" s="1" t="s">
        <v>8</v>
      </c>
      <c r="F325" s="4">
        <v>2402.19</v>
      </c>
      <c r="G325" s="1" t="s">
        <v>371</v>
      </c>
    </row>
    <row r="326" spans="1:7" ht="30">
      <c r="A326" s="1" t="s">
        <v>524</v>
      </c>
      <c r="B326" s="2">
        <v>2023</v>
      </c>
      <c r="C326" s="1" t="s">
        <v>1</v>
      </c>
      <c r="D326" s="3" t="s">
        <v>339</v>
      </c>
      <c r="E326" s="1" t="s">
        <v>8</v>
      </c>
      <c r="F326" s="4">
        <v>2402.19</v>
      </c>
      <c r="G326" s="1" t="s">
        <v>371</v>
      </c>
    </row>
    <row r="327" spans="1:7" ht="30">
      <c r="A327" s="1" t="s">
        <v>524</v>
      </c>
      <c r="B327" s="2">
        <v>2023</v>
      </c>
      <c r="C327" s="1" t="s">
        <v>1</v>
      </c>
      <c r="D327" s="3" t="s">
        <v>339</v>
      </c>
      <c r="E327" s="1" t="s">
        <v>8</v>
      </c>
      <c r="F327" s="4">
        <v>2402.19</v>
      </c>
      <c r="G327" s="1" t="s">
        <v>371</v>
      </c>
    </row>
    <row r="328" spans="1:7" ht="30">
      <c r="A328" s="1" t="s">
        <v>524</v>
      </c>
      <c r="B328" s="2">
        <v>2023</v>
      </c>
      <c r="C328" s="1" t="s">
        <v>1</v>
      </c>
      <c r="D328" s="3" t="s">
        <v>339</v>
      </c>
      <c r="E328" s="1" t="s">
        <v>8</v>
      </c>
      <c r="F328" s="4">
        <v>2402.19</v>
      </c>
      <c r="G328" s="1" t="s">
        <v>371</v>
      </c>
    </row>
    <row r="329" spans="1:7" ht="30">
      <c r="A329" s="1" t="s">
        <v>524</v>
      </c>
      <c r="B329" s="2">
        <v>2023</v>
      </c>
      <c r="C329" s="1" t="s">
        <v>1</v>
      </c>
      <c r="D329" s="3" t="s">
        <v>339</v>
      </c>
      <c r="E329" s="1" t="s">
        <v>8</v>
      </c>
      <c r="F329" s="4">
        <v>2402.19</v>
      </c>
      <c r="G329" s="1" t="s">
        <v>371</v>
      </c>
    </row>
    <row r="330" spans="1:7" ht="30">
      <c r="A330" s="1" t="s">
        <v>524</v>
      </c>
      <c r="B330" s="2">
        <v>2023</v>
      </c>
      <c r="C330" s="1" t="s">
        <v>1</v>
      </c>
      <c r="D330" s="3" t="s">
        <v>339</v>
      </c>
      <c r="E330" s="1" t="s">
        <v>8</v>
      </c>
      <c r="F330" s="4">
        <v>2402.19</v>
      </c>
      <c r="G330" s="1" t="s">
        <v>371</v>
      </c>
    </row>
    <row r="331" spans="1:7" ht="30">
      <c r="A331" s="1" t="s">
        <v>524</v>
      </c>
      <c r="B331" s="2">
        <v>2023</v>
      </c>
      <c r="C331" s="1" t="s">
        <v>1</v>
      </c>
      <c r="D331" s="3" t="s">
        <v>532</v>
      </c>
      <c r="E331" s="1" t="s">
        <v>8</v>
      </c>
      <c r="F331" s="4">
        <v>2402.19</v>
      </c>
      <c r="G331" s="1" t="s">
        <v>371</v>
      </c>
    </row>
    <row r="332" spans="1:7" ht="30">
      <c r="A332" s="1" t="s">
        <v>524</v>
      </c>
      <c r="B332" s="2">
        <v>2023</v>
      </c>
      <c r="C332" s="1" t="s">
        <v>1</v>
      </c>
      <c r="D332" s="3" t="s">
        <v>533</v>
      </c>
      <c r="E332" s="1" t="s">
        <v>8</v>
      </c>
      <c r="F332" s="4">
        <v>2402.19</v>
      </c>
      <c r="G332" s="1" t="s">
        <v>371</v>
      </c>
    </row>
    <row r="333" spans="1:7" ht="30">
      <c r="A333" s="1" t="s">
        <v>524</v>
      </c>
      <c r="B333" s="2">
        <v>2023</v>
      </c>
      <c r="C333" s="1" t="s">
        <v>1</v>
      </c>
      <c r="D333" s="3" t="s">
        <v>533</v>
      </c>
      <c r="E333" s="1" t="s">
        <v>8</v>
      </c>
      <c r="F333" s="4">
        <v>2402.19</v>
      </c>
      <c r="G333" s="1" t="s">
        <v>371</v>
      </c>
    </row>
    <row r="334" spans="1:7" ht="30">
      <c r="A334" s="1" t="s">
        <v>524</v>
      </c>
      <c r="B334" s="2">
        <v>2023</v>
      </c>
      <c r="C334" s="1" t="s">
        <v>1</v>
      </c>
      <c r="D334" s="3" t="s">
        <v>533</v>
      </c>
      <c r="E334" s="1" t="s">
        <v>8</v>
      </c>
      <c r="F334" s="4">
        <v>2402.19</v>
      </c>
      <c r="G334" s="1" t="s">
        <v>371</v>
      </c>
    </row>
    <row r="335" spans="1:7" ht="30">
      <c r="A335" s="1" t="s">
        <v>524</v>
      </c>
      <c r="B335" s="2">
        <v>2023</v>
      </c>
      <c r="C335" s="1" t="s">
        <v>1</v>
      </c>
      <c r="D335" s="3" t="s">
        <v>533</v>
      </c>
      <c r="E335" s="1" t="s">
        <v>8</v>
      </c>
      <c r="F335" s="4">
        <v>2402.19</v>
      </c>
      <c r="G335" s="1" t="s">
        <v>371</v>
      </c>
    </row>
    <row r="336" spans="1:7" ht="30">
      <c r="A336" s="1" t="s">
        <v>524</v>
      </c>
      <c r="B336" s="2">
        <v>2023</v>
      </c>
      <c r="C336" s="1" t="s">
        <v>1</v>
      </c>
      <c r="D336" s="3" t="s">
        <v>533</v>
      </c>
      <c r="E336" s="1" t="s">
        <v>8</v>
      </c>
      <c r="F336" s="4">
        <v>2402.19</v>
      </c>
      <c r="G336" s="1" t="s">
        <v>371</v>
      </c>
    </row>
    <row r="337" spans="1:7" ht="30">
      <c r="A337" s="1" t="s">
        <v>524</v>
      </c>
      <c r="B337" s="2">
        <v>2023</v>
      </c>
      <c r="C337" s="1" t="s">
        <v>1</v>
      </c>
      <c r="D337" s="3" t="s">
        <v>533</v>
      </c>
      <c r="E337" s="1" t="s">
        <v>8</v>
      </c>
      <c r="F337" s="4">
        <v>2402.19</v>
      </c>
      <c r="G337" s="1" t="s">
        <v>371</v>
      </c>
    </row>
    <row r="338" spans="1:7" ht="30">
      <c r="A338" s="1" t="s">
        <v>524</v>
      </c>
      <c r="B338" s="2">
        <v>2023</v>
      </c>
      <c r="C338" s="1" t="s">
        <v>1</v>
      </c>
      <c r="D338" s="3" t="s">
        <v>533</v>
      </c>
      <c r="E338" s="1" t="s">
        <v>8</v>
      </c>
      <c r="F338" s="4">
        <v>2402.19</v>
      </c>
      <c r="G338" s="1" t="s">
        <v>371</v>
      </c>
    </row>
    <row r="339" spans="1:7" ht="30">
      <c r="A339" s="1" t="s">
        <v>524</v>
      </c>
      <c r="B339" s="2">
        <v>2023</v>
      </c>
      <c r="C339" s="1" t="s">
        <v>1</v>
      </c>
      <c r="D339" s="3" t="s">
        <v>533</v>
      </c>
      <c r="E339" s="1" t="s">
        <v>8</v>
      </c>
      <c r="F339" s="4">
        <v>2402.19</v>
      </c>
      <c r="G339" s="1" t="s">
        <v>371</v>
      </c>
    </row>
    <row r="340" spans="1:7" ht="30">
      <c r="A340" s="1" t="s">
        <v>524</v>
      </c>
      <c r="B340" s="2">
        <v>2023</v>
      </c>
      <c r="C340" s="1" t="s">
        <v>1</v>
      </c>
      <c r="D340" s="3" t="s">
        <v>533</v>
      </c>
      <c r="E340" s="1" t="s">
        <v>8</v>
      </c>
      <c r="F340" s="4">
        <v>2402.19</v>
      </c>
      <c r="G340" s="1" t="s">
        <v>371</v>
      </c>
    </row>
    <row r="341" spans="1:7" ht="30">
      <c r="A341" s="1" t="s">
        <v>524</v>
      </c>
      <c r="B341" s="2">
        <v>2023</v>
      </c>
      <c r="C341" s="1" t="s">
        <v>1</v>
      </c>
      <c r="D341" s="3" t="s">
        <v>534</v>
      </c>
      <c r="E341" s="1" t="s">
        <v>8</v>
      </c>
      <c r="F341" s="4">
        <v>2402.19</v>
      </c>
      <c r="G341" s="1" t="s">
        <v>371</v>
      </c>
    </row>
    <row r="342" spans="1:7" ht="30">
      <c r="A342" s="1" t="s">
        <v>524</v>
      </c>
      <c r="B342" s="2">
        <v>2023</v>
      </c>
      <c r="C342" s="1" t="s">
        <v>1</v>
      </c>
      <c r="D342" s="3" t="s">
        <v>534</v>
      </c>
      <c r="E342" s="1" t="s">
        <v>8</v>
      </c>
      <c r="F342" s="4">
        <v>2402.19</v>
      </c>
      <c r="G342" s="1" t="s">
        <v>371</v>
      </c>
    </row>
    <row r="343" spans="1:7" ht="30">
      <c r="A343" s="1" t="s">
        <v>524</v>
      </c>
      <c r="B343" s="2">
        <v>2023</v>
      </c>
      <c r="C343" s="1" t="s">
        <v>1</v>
      </c>
      <c r="D343" s="3" t="s">
        <v>534</v>
      </c>
      <c r="E343" s="1" t="s">
        <v>8</v>
      </c>
      <c r="F343" s="4">
        <v>2402.19</v>
      </c>
      <c r="G343" s="1" t="s">
        <v>371</v>
      </c>
    </row>
    <row r="344" spans="1:7" ht="30">
      <c r="A344" s="1" t="s">
        <v>524</v>
      </c>
      <c r="B344" s="2">
        <v>2023</v>
      </c>
      <c r="C344" s="1" t="s">
        <v>1</v>
      </c>
      <c r="D344" s="3" t="s">
        <v>534</v>
      </c>
      <c r="E344" s="1" t="s">
        <v>8</v>
      </c>
      <c r="F344" s="4">
        <v>2402.19</v>
      </c>
      <c r="G344" s="1" t="s">
        <v>371</v>
      </c>
    </row>
    <row r="345" spans="1:7" ht="30">
      <c r="A345" s="1" t="s">
        <v>524</v>
      </c>
      <c r="B345" s="2">
        <v>2023</v>
      </c>
      <c r="C345" s="1" t="s">
        <v>1</v>
      </c>
      <c r="D345" s="3" t="s">
        <v>534</v>
      </c>
      <c r="E345" s="1" t="s">
        <v>8</v>
      </c>
      <c r="F345" s="4">
        <v>2402.19</v>
      </c>
      <c r="G345" s="1" t="s">
        <v>371</v>
      </c>
    </row>
    <row r="346" spans="1:7" ht="30">
      <c r="A346" s="1" t="s">
        <v>524</v>
      </c>
      <c r="B346" s="2">
        <v>2023</v>
      </c>
      <c r="C346" s="1" t="s">
        <v>1</v>
      </c>
      <c r="D346" s="3" t="s">
        <v>534</v>
      </c>
      <c r="E346" s="1" t="s">
        <v>8</v>
      </c>
      <c r="F346" s="4">
        <v>2402.19</v>
      </c>
      <c r="G346" s="1" t="s">
        <v>371</v>
      </c>
    </row>
    <row r="347" spans="1:7" ht="30">
      <c r="A347" s="1" t="s">
        <v>524</v>
      </c>
      <c r="B347" s="2">
        <v>2023</v>
      </c>
      <c r="C347" s="1" t="s">
        <v>1</v>
      </c>
      <c r="D347" s="3" t="s">
        <v>534</v>
      </c>
      <c r="E347" s="1" t="s">
        <v>8</v>
      </c>
      <c r="F347" s="4">
        <v>2402.19</v>
      </c>
      <c r="G347" s="1" t="s">
        <v>371</v>
      </c>
    </row>
    <row r="348" spans="1:7" ht="30">
      <c r="A348" s="1" t="s">
        <v>524</v>
      </c>
      <c r="B348" s="2">
        <v>2023</v>
      </c>
      <c r="C348" s="1" t="s">
        <v>1</v>
      </c>
      <c r="D348" s="3" t="s">
        <v>534</v>
      </c>
      <c r="E348" s="1" t="s">
        <v>8</v>
      </c>
      <c r="F348" s="4">
        <v>2402.19</v>
      </c>
      <c r="G348" s="1" t="s">
        <v>371</v>
      </c>
    </row>
    <row r="349" spans="1:7" ht="30">
      <c r="A349" s="1" t="s">
        <v>524</v>
      </c>
      <c r="B349" s="2">
        <v>2023</v>
      </c>
      <c r="C349" s="1" t="s">
        <v>1</v>
      </c>
      <c r="D349" s="3" t="s">
        <v>534</v>
      </c>
      <c r="E349" s="1" t="s">
        <v>8</v>
      </c>
      <c r="F349" s="4">
        <v>2402.19</v>
      </c>
      <c r="G349" s="1" t="s">
        <v>371</v>
      </c>
    </row>
    <row r="350" spans="1:7" ht="30">
      <c r="A350" s="1" t="s">
        <v>524</v>
      </c>
      <c r="B350" s="2">
        <v>2023</v>
      </c>
      <c r="C350" s="1" t="s">
        <v>1</v>
      </c>
      <c r="D350" s="3" t="s">
        <v>534</v>
      </c>
      <c r="E350" s="1" t="s">
        <v>8</v>
      </c>
      <c r="F350" s="4">
        <v>2402.19</v>
      </c>
      <c r="G350" s="1" t="s">
        <v>371</v>
      </c>
    </row>
    <row r="351" spans="1:7" ht="30">
      <c r="A351" s="1" t="s">
        <v>524</v>
      </c>
      <c r="B351" s="2">
        <v>2023</v>
      </c>
      <c r="C351" s="1" t="s">
        <v>1</v>
      </c>
      <c r="D351" s="3" t="s">
        <v>534</v>
      </c>
      <c r="E351" s="1" t="s">
        <v>8</v>
      </c>
      <c r="F351" s="4">
        <v>2402.19</v>
      </c>
      <c r="G351" s="1" t="s">
        <v>371</v>
      </c>
    </row>
    <row r="352" spans="1:7" ht="30">
      <c r="A352" s="1" t="s">
        <v>524</v>
      </c>
      <c r="B352" s="2">
        <v>2023</v>
      </c>
      <c r="C352" s="1" t="s">
        <v>1</v>
      </c>
      <c r="D352" s="3" t="s">
        <v>534</v>
      </c>
      <c r="E352" s="1" t="s">
        <v>8</v>
      </c>
      <c r="F352" s="4">
        <v>2402.19</v>
      </c>
      <c r="G352" s="1" t="s">
        <v>371</v>
      </c>
    </row>
    <row r="353" spans="1:7" ht="30">
      <c r="A353" s="1" t="s">
        <v>524</v>
      </c>
      <c r="B353" s="2">
        <v>2023</v>
      </c>
      <c r="C353" s="1" t="s">
        <v>1</v>
      </c>
      <c r="D353" s="3" t="s">
        <v>534</v>
      </c>
      <c r="E353" s="1" t="s">
        <v>8</v>
      </c>
      <c r="F353" s="4">
        <v>2402.19</v>
      </c>
      <c r="G353" s="1" t="s">
        <v>371</v>
      </c>
    </row>
    <row r="354" spans="1:7" ht="30">
      <c r="A354" s="1" t="s">
        <v>524</v>
      </c>
      <c r="B354" s="2">
        <v>2023</v>
      </c>
      <c r="C354" s="1" t="s">
        <v>1</v>
      </c>
      <c r="D354" s="3" t="s">
        <v>534</v>
      </c>
      <c r="E354" s="1" t="s">
        <v>8</v>
      </c>
      <c r="F354" s="4">
        <v>2402.19</v>
      </c>
      <c r="G354" s="1" t="s">
        <v>371</v>
      </c>
    </row>
    <row r="355" spans="1:7" ht="30">
      <c r="A355" s="1" t="s">
        <v>524</v>
      </c>
      <c r="B355" s="2">
        <v>2023</v>
      </c>
      <c r="C355" s="1" t="s">
        <v>1</v>
      </c>
      <c r="D355" s="3" t="s">
        <v>535</v>
      </c>
      <c r="E355" s="1" t="s">
        <v>8</v>
      </c>
      <c r="F355" s="4">
        <v>2402.19</v>
      </c>
      <c r="G355" s="1" t="s">
        <v>371</v>
      </c>
    </row>
    <row r="356" spans="1:7" ht="30">
      <c r="A356" s="1" t="s">
        <v>524</v>
      </c>
      <c r="B356" s="2">
        <v>2023</v>
      </c>
      <c r="C356" s="1" t="s">
        <v>1</v>
      </c>
      <c r="D356" s="3" t="s">
        <v>535</v>
      </c>
      <c r="E356" s="1" t="s">
        <v>8</v>
      </c>
      <c r="F356" s="4">
        <v>2402.19</v>
      </c>
      <c r="G356" s="1" t="s">
        <v>371</v>
      </c>
    </row>
    <row r="357" spans="1:7" ht="30">
      <c r="A357" s="1" t="s">
        <v>524</v>
      </c>
      <c r="B357" s="2">
        <v>2023</v>
      </c>
      <c r="C357" s="1" t="s">
        <v>1</v>
      </c>
      <c r="D357" s="3" t="s">
        <v>535</v>
      </c>
      <c r="E357" s="1" t="s">
        <v>8</v>
      </c>
      <c r="F357" s="4">
        <v>2402.19</v>
      </c>
      <c r="G357" s="1" t="s">
        <v>371</v>
      </c>
    </row>
    <row r="358" spans="1:7" ht="30">
      <c r="A358" s="1" t="s">
        <v>524</v>
      </c>
      <c r="B358" s="2">
        <v>2023</v>
      </c>
      <c r="C358" s="1" t="s">
        <v>1</v>
      </c>
      <c r="D358" s="3" t="s">
        <v>535</v>
      </c>
      <c r="E358" s="1" t="s">
        <v>8</v>
      </c>
      <c r="F358" s="4">
        <v>2402.19</v>
      </c>
      <c r="G358" s="1" t="s">
        <v>371</v>
      </c>
    </row>
    <row r="359" spans="1:7" ht="30">
      <c r="A359" s="1" t="s">
        <v>524</v>
      </c>
      <c r="B359" s="2">
        <v>2023</v>
      </c>
      <c r="C359" s="1" t="s">
        <v>1</v>
      </c>
      <c r="D359" s="3" t="s">
        <v>535</v>
      </c>
      <c r="E359" s="1" t="s">
        <v>8</v>
      </c>
      <c r="F359" s="4">
        <v>2402.19</v>
      </c>
      <c r="G359" s="1" t="s">
        <v>371</v>
      </c>
    </row>
    <row r="360" spans="1:7" ht="30">
      <c r="A360" s="1" t="s">
        <v>524</v>
      </c>
      <c r="B360" s="2">
        <v>2023</v>
      </c>
      <c r="C360" s="1" t="s">
        <v>1</v>
      </c>
      <c r="D360" s="3" t="s">
        <v>535</v>
      </c>
      <c r="E360" s="1" t="s">
        <v>8</v>
      </c>
      <c r="F360" s="4">
        <v>2402.19</v>
      </c>
      <c r="G360" s="1" t="s">
        <v>371</v>
      </c>
    </row>
    <row r="361" spans="1:7" ht="30">
      <c r="A361" s="1" t="s">
        <v>524</v>
      </c>
      <c r="B361" s="2">
        <v>2023</v>
      </c>
      <c r="C361" s="1" t="s">
        <v>1</v>
      </c>
      <c r="D361" s="3" t="s">
        <v>535</v>
      </c>
      <c r="E361" s="1" t="s">
        <v>8</v>
      </c>
      <c r="F361" s="4">
        <v>2402.19</v>
      </c>
      <c r="G361" s="1" t="s">
        <v>371</v>
      </c>
    </row>
    <row r="362" spans="1:7" ht="30">
      <c r="A362" s="1" t="s">
        <v>524</v>
      </c>
      <c r="B362" s="2">
        <v>2023</v>
      </c>
      <c r="C362" s="1" t="s">
        <v>1</v>
      </c>
      <c r="D362" s="3" t="s">
        <v>535</v>
      </c>
      <c r="E362" s="1" t="s">
        <v>8</v>
      </c>
      <c r="F362" s="4">
        <v>2402.19</v>
      </c>
      <c r="G362" s="1" t="s">
        <v>371</v>
      </c>
    </row>
    <row r="363" spans="1:7" ht="30">
      <c r="A363" s="1" t="s">
        <v>524</v>
      </c>
      <c r="B363" s="2">
        <v>2023</v>
      </c>
      <c r="C363" s="1" t="s">
        <v>1</v>
      </c>
      <c r="D363" s="3" t="s">
        <v>535</v>
      </c>
      <c r="E363" s="1" t="s">
        <v>8</v>
      </c>
      <c r="F363" s="4">
        <v>2402.19</v>
      </c>
      <c r="G363" s="1" t="s">
        <v>371</v>
      </c>
    </row>
    <row r="364" spans="1:7" ht="30">
      <c r="A364" s="1" t="s">
        <v>524</v>
      </c>
      <c r="B364" s="2">
        <v>2023</v>
      </c>
      <c r="C364" s="1" t="s">
        <v>1</v>
      </c>
      <c r="D364" s="3" t="s">
        <v>535</v>
      </c>
      <c r="E364" s="1" t="s">
        <v>8</v>
      </c>
      <c r="F364" s="4">
        <v>2402.19</v>
      </c>
      <c r="G364" s="1" t="s">
        <v>371</v>
      </c>
    </row>
    <row r="365" spans="1:7" ht="30">
      <c r="A365" s="1" t="s">
        <v>524</v>
      </c>
      <c r="B365" s="2">
        <v>2023</v>
      </c>
      <c r="C365" s="1" t="s">
        <v>1</v>
      </c>
      <c r="D365" s="3" t="s">
        <v>535</v>
      </c>
      <c r="E365" s="1" t="s">
        <v>8</v>
      </c>
      <c r="F365" s="4">
        <v>2402.19</v>
      </c>
      <c r="G365" s="1" t="s">
        <v>371</v>
      </c>
    </row>
    <row r="366" spans="1:7" ht="30">
      <c r="A366" s="1" t="s">
        <v>524</v>
      </c>
      <c r="B366" s="2">
        <v>2023</v>
      </c>
      <c r="C366" s="1" t="s">
        <v>1</v>
      </c>
      <c r="D366" s="3" t="s">
        <v>535</v>
      </c>
      <c r="E366" s="1" t="s">
        <v>8</v>
      </c>
      <c r="F366" s="4">
        <v>2402.19</v>
      </c>
      <c r="G366" s="1" t="s">
        <v>371</v>
      </c>
    </row>
    <row r="367" spans="1:7" ht="30">
      <c r="A367" s="1" t="s">
        <v>524</v>
      </c>
      <c r="B367" s="2">
        <v>2023</v>
      </c>
      <c r="C367" s="1" t="s">
        <v>1</v>
      </c>
      <c r="D367" s="3" t="s">
        <v>535</v>
      </c>
      <c r="E367" s="1" t="s">
        <v>8</v>
      </c>
      <c r="F367" s="4">
        <v>2402.19</v>
      </c>
      <c r="G367" s="1" t="s">
        <v>371</v>
      </c>
    </row>
    <row r="368" spans="1:7" ht="30">
      <c r="A368" s="1" t="s">
        <v>524</v>
      </c>
      <c r="B368" s="2">
        <v>2023</v>
      </c>
      <c r="C368" s="1" t="s">
        <v>1</v>
      </c>
      <c r="D368" s="3" t="s">
        <v>535</v>
      </c>
      <c r="E368" s="1" t="s">
        <v>8</v>
      </c>
      <c r="F368" s="4">
        <v>2402.19</v>
      </c>
      <c r="G368" s="1" t="s">
        <v>371</v>
      </c>
    </row>
    <row r="369" spans="1:7" ht="30">
      <c r="A369" s="1" t="s">
        <v>524</v>
      </c>
      <c r="B369" s="2">
        <v>2023</v>
      </c>
      <c r="C369" s="1" t="s">
        <v>1</v>
      </c>
      <c r="D369" s="3" t="s">
        <v>535</v>
      </c>
      <c r="E369" s="1" t="s">
        <v>8</v>
      </c>
      <c r="F369" s="4">
        <v>2402.19</v>
      </c>
      <c r="G369" s="1" t="s">
        <v>371</v>
      </c>
    </row>
    <row r="370" spans="1:7" ht="30">
      <c r="A370" s="1" t="s">
        <v>524</v>
      </c>
      <c r="B370" s="2">
        <v>2023</v>
      </c>
      <c r="C370" s="1" t="s">
        <v>1</v>
      </c>
      <c r="D370" s="3" t="s">
        <v>342</v>
      </c>
      <c r="E370" s="1" t="s">
        <v>8</v>
      </c>
      <c r="F370" s="4">
        <v>2402.19</v>
      </c>
      <c r="G370" s="1" t="s">
        <v>371</v>
      </c>
    </row>
    <row r="371" spans="1:7" ht="30">
      <c r="A371" s="1" t="s">
        <v>524</v>
      </c>
      <c r="B371" s="2">
        <v>2023</v>
      </c>
      <c r="C371" s="1" t="s">
        <v>1</v>
      </c>
      <c r="D371" s="3" t="s">
        <v>342</v>
      </c>
      <c r="E371" s="1" t="s">
        <v>8</v>
      </c>
      <c r="F371" s="4">
        <v>2402.19</v>
      </c>
      <c r="G371" s="1" t="s">
        <v>371</v>
      </c>
    </row>
    <row r="372" spans="1:7" ht="30">
      <c r="A372" s="1" t="s">
        <v>524</v>
      </c>
      <c r="B372" s="2">
        <v>2023</v>
      </c>
      <c r="C372" s="1" t="s">
        <v>1</v>
      </c>
      <c r="D372" s="3" t="s">
        <v>342</v>
      </c>
      <c r="E372" s="1" t="s">
        <v>8</v>
      </c>
      <c r="F372" s="4">
        <v>2402.19</v>
      </c>
      <c r="G372" s="1" t="s">
        <v>371</v>
      </c>
    </row>
    <row r="373" spans="1:7" ht="30">
      <c r="A373" s="1" t="s">
        <v>524</v>
      </c>
      <c r="B373" s="2">
        <v>2023</v>
      </c>
      <c r="C373" s="1" t="s">
        <v>1</v>
      </c>
      <c r="D373" s="3" t="s">
        <v>342</v>
      </c>
      <c r="E373" s="1" t="s">
        <v>8</v>
      </c>
      <c r="F373" s="4">
        <v>2402.19</v>
      </c>
      <c r="G373" s="1" t="s">
        <v>371</v>
      </c>
    </row>
    <row r="374" spans="1:7" ht="30">
      <c r="A374" s="1" t="s">
        <v>524</v>
      </c>
      <c r="B374" s="2">
        <v>2023</v>
      </c>
      <c r="C374" s="1" t="s">
        <v>1</v>
      </c>
      <c r="D374" s="3" t="s">
        <v>188</v>
      </c>
      <c r="E374" s="1" t="s">
        <v>8</v>
      </c>
      <c r="F374" s="4">
        <v>2402.19</v>
      </c>
      <c r="G374" s="1" t="s">
        <v>371</v>
      </c>
    </row>
    <row r="375" spans="1:7" ht="30">
      <c r="A375" s="1" t="s">
        <v>524</v>
      </c>
      <c r="B375" s="2">
        <v>2023</v>
      </c>
      <c r="C375" s="1" t="s">
        <v>1</v>
      </c>
      <c r="D375" s="3" t="s">
        <v>536</v>
      </c>
      <c r="E375" s="1" t="s">
        <v>8</v>
      </c>
      <c r="F375" s="4">
        <v>2402.19</v>
      </c>
      <c r="G375" s="1" t="s">
        <v>371</v>
      </c>
    </row>
    <row r="376" spans="1:7" ht="30">
      <c r="A376" s="1" t="s">
        <v>524</v>
      </c>
      <c r="B376" s="2">
        <v>2023</v>
      </c>
      <c r="C376" s="1" t="s">
        <v>1</v>
      </c>
      <c r="D376" s="3" t="s">
        <v>536</v>
      </c>
      <c r="E376" s="1" t="s">
        <v>8</v>
      </c>
      <c r="F376" s="4">
        <v>2402.19</v>
      </c>
      <c r="G376" s="1" t="s">
        <v>371</v>
      </c>
    </row>
    <row r="377" spans="1:7" ht="30">
      <c r="A377" s="1" t="s">
        <v>524</v>
      </c>
      <c r="B377" s="2">
        <v>2023</v>
      </c>
      <c r="C377" s="1" t="s">
        <v>1</v>
      </c>
      <c r="D377" s="3" t="s">
        <v>536</v>
      </c>
      <c r="E377" s="1" t="s">
        <v>8</v>
      </c>
      <c r="F377" s="4">
        <v>2402.19</v>
      </c>
      <c r="G377" s="1" t="s">
        <v>371</v>
      </c>
    </row>
    <row r="378" spans="1:7" ht="30">
      <c r="A378" s="1" t="s">
        <v>524</v>
      </c>
      <c r="B378" s="2">
        <v>2023</v>
      </c>
      <c r="C378" s="1" t="s">
        <v>1</v>
      </c>
      <c r="D378" s="3" t="s">
        <v>536</v>
      </c>
      <c r="E378" s="1" t="s">
        <v>8</v>
      </c>
      <c r="F378" s="4">
        <v>2402.19</v>
      </c>
      <c r="G378" s="1" t="s">
        <v>371</v>
      </c>
    </row>
    <row r="379" spans="1:7" ht="30">
      <c r="A379" s="1" t="s">
        <v>524</v>
      </c>
      <c r="B379" s="2">
        <v>2023</v>
      </c>
      <c r="C379" s="1" t="s">
        <v>1</v>
      </c>
      <c r="D379" s="3" t="s">
        <v>536</v>
      </c>
      <c r="E379" s="1" t="s">
        <v>8</v>
      </c>
      <c r="F379" s="4">
        <v>2402.19</v>
      </c>
      <c r="G379" s="1" t="s">
        <v>371</v>
      </c>
    </row>
    <row r="380" spans="1:7" ht="30">
      <c r="A380" s="1" t="s">
        <v>524</v>
      </c>
      <c r="B380" s="2">
        <v>2023</v>
      </c>
      <c r="C380" s="1" t="s">
        <v>1</v>
      </c>
      <c r="D380" s="3" t="s">
        <v>536</v>
      </c>
      <c r="E380" s="1" t="s">
        <v>8</v>
      </c>
      <c r="F380" s="4">
        <v>2402.19</v>
      </c>
      <c r="G380" s="1" t="s">
        <v>371</v>
      </c>
    </row>
    <row r="381" spans="1:7" ht="30">
      <c r="A381" s="1" t="s">
        <v>524</v>
      </c>
      <c r="B381" s="2">
        <v>2023</v>
      </c>
      <c r="C381" s="1" t="s">
        <v>1</v>
      </c>
      <c r="D381" s="3" t="s">
        <v>536</v>
      </c>
      <c r="E381" s="1" t="s">
        <v>8</v>
      </c>
      <c r="F381" s="4">
        <v>2402.19</v>
      </c>
      <c r="G381" s="1" t="s">
        <v>371</v>
      </c>
    </row>
    <row r="382" spans="1:7" ht="30">
      <c r="A382" s="1" t="s">
        <v>524</v>
      </c>
      <c r="B382" s="2">
        <v>2023</v>
      </c>
      <c r="C382" s="1" t="s">
        <v>1</v>
      </c>
      <c r="D382" s="3" t="s">
        <v>536</v>
      </c>
      <c r="E382" s="1" t="s">
        <v>8</v>
      </c>
      <c r="F382" s="4">
        <v>2402.19</v>
      </c>
      <c r="G382" s="1" t="s">
        <v>371</v>
      </c>
    </row>
    <row r="383" spans="1:7" ht="30">
      <c r="A383" s="1" t="s">
        <v>524</v>
      </c>
      <c r="B383" s="2">
        <v>2023</v>
      </c>
      <c r="C383" s="1" t="s">
        <v>1</v>
      </c>
      <c r="D383" s="3" t="s">
        <v>347</v>
      </c>
      <c r="E383" s="1" t="s">
        <v>8</v>
      </c>
      <c r="F383" s="4">
        <v>2402.19</v>
      </c>
      <c r="G383" s="1" t="s">
        <v>371</v>
      </c>
    </row>
    <row r="384" spans="1:7" ht="30">
      <c r="A384" s="1" t="s">
        <v>524</v>
      </c>
      <c r="B384" s="2">
        <v>2023</v>
      </c>
      <c r="C384" s="1" t="s">
        <v>1</v>
      </c>
      <c r="D384" s="3" t="s">
        <v>347</v>
      </c>
      <c r="E384" s="1" t="s">
        <v>8</v>
      </c>
      <c r="F384" s="4">
        <v>2402.19</v>
      </c>
      <c r="G384" s="1" t="s">
        <v>371</v>
      </c>
    </row>
    <row r="385" spans="1:7" ht="30">
      <c r="A385" s="1" t="s">
        <v>524</v>
      </c>
      <c r="B385" s="2">
        <v>2023</v>
      </c>
      <c r="C385" s="1" t="s">
        <v>1</v>
      </c>
      <c r="D385" s="3" t="s">
        <v>347</v>
      </c>
      <c r="E385" s="1" t="s">
        <v>8</v>
      </c>
      <c r="F385" s="4">
        <v>2402.19</v>
      </c>
      <c r="G385" s="1" t="s">
        <v>371</v>
      </c>
    </row>
    <row r="386" spans="1:7" ht="30">
      <c r="A386" s="1" t="s">
        <v>524</v>
      </c>
      <c r="B386" s="2">
        <v>2023</v>
      </c>
      <c r="C386" s="1" t="s">
        <v>1</v>
      </c>
      <c r="D386" s="3" t="s">
        <v>347</v>
      </c>
      <c r="E386" s="1" t="s">
        <v>8</v>
      </c>
      <c r="F386" s="4">
        <v>2402.19</v>
      </c>
      <c r="G386" s="1" t="s">
        <v>371</v>
      </c>
    </row>
    <row r="387" spans="1:7" ht="30">
      <c r="A387" s="1" t="s">
        <v>524</v>
      </c>
      <c r="B387" s="2">
        <v>2023</v>
      </c>
      <c r="C387" s="1" t="s">
        <v>1</v>
      </c>
      <c r="D387" s="3" t="s">
        <v>537</v>
      </c>
      <c r="E387" s="1" t="s">
        <v>8</v>
      </c>
      <c r="F387" s="4">
        <v>2402.19</v>
      </c>
      <c r="G387" s="1" t="s">
        <v>371</v>
      </c>
    </row>
    <row r="388" spans="1:7" ht="30">
      <c r="A388" s="1" t="s">
        <v>524</v>
      </c>
      <c r="B388" s="2">
        <v>2023</v>
      </c>
      <c r="C388" s="1" t="s">
        <v>1</v>
      </c>
      <c r="D388" s="3" t="s">
        <v>538</v>
      </c>
      <c r="E388" s="1" t="s">
        <v>8</v>
      </c>
      <c r="F388" s="4">
        <v>2402.19</v>
      </c>
      <c r="G388" s="1" t="s">
        <v>371</v>
      </c>
    </row>
    <row r="389" spans="1:7" ht="30">
      <c r="A389" s="1" t="s">
        <v>524</v>
      </c>
      <c r="B389" s="2">
        <v>2023</v>
      </c>
      <c r="C389" s="1" t="s">
        <v>1</v>
      </c>
      <c r="D389" s="3" t="s">
        <v>538</v>
      </c>
      <c r="E389" s="1" t="s">
        <v>8</v>
      </c>
      <c r="F389" s="4">
        <v>2402.19</v>
      </c>
      <c r="G389" s="1" t="s">
        <v>371</v>
      </c>
    </row>
    <row r="390" spans="1:7" ht="30">
      <c r="A390" s="1" t="s">
        <v>524</v>
      </c>
      <c r="B390" s="2">
        <v>2023</v>
      </c>
      <c r="C390" s="1" t="s">
        <v>1</v>
      </c>
      <c r="D390" s="3" t="s">
        <v>538</v>
      </c>
      <c r="E390" s="1" t="s">
        <v>8</v>
      </c>
      <c r="F390" s="4">
        <v>2402.19</v>
      </c>
      <c r="G390" s="1" t="s">
        <v>371</v>
      </c>
    </row>
    <row r="391" spans="1:7" ht="30">
      <c r="A391" s="1" t="s">
        <v>524</v>
      </c>
      <c r="B391" s="2">
        <v>2023</v>
      </c>
      <c r="C391" s="1" t="s">
        <v>1</v>
      </c>
      <c r="D391" s="3" t="s">
        <v>193</v>
      </c>
      <c r="E391" s="1" t="s">
        <v>8</v>
      </c>
      <c r="F391" s="4">
        <v>2402.19</v>
      </c>
      <c r="G391" s="1" t="s">
        <v>371</v>
      </c>
    </row>
    <row r="392" spans="1:7" ht="30">
      <c r="A392" s="1" t="s">
        <v>524</v>
      </c>
      <c r="B392" s="2">
        <v>2023</v>
      </c>
      <c r="C392" s="1" t="s">
        <v>1</v>
      </c>
      <c r="D392" s="3" t="s">
        <v>539</v>
      </c>
      <c r="E392" s="1" t="s">
        <v>8</v>
      </c>
      <c r="F392" s="4">
        <v>2402.19</v>
      </c>
      <c r="G392" s="1" t="s">
        <v>371</v>
      </c>
    </row>
    <row r="393" spans="1:7" ht="30">
      <c r="A393" s="1" t="s">
        <v>524</v>
      </c>
      <c r="B393" s="2">
        <v>2023</v>
      </c>
      <c r="C393" s="1" t="s">
        <v>1</v>
      </c>
      <c r="D393" s="3" t="s">
        <v>539</v>
      </c>
      <c r="E393" s="1" t="s">
        <v>8</v>
      </c>
      <c r="F393" s="4">
        <v>2402.19</v>
      </c>
      <c r="G393" s="1" t="s">
        <v>371</v>
      </c>
    </row>
    <row r="394" spans="1:7" ht="30">
      <c r="A394" s="1" t="s">
        <v>524</v>
      </c>
      <c r="B394" s="2">
        <v>2023</v>
      </c>
      <c r="C394" s="1" t="s">
        <v>1</v>
      </c>
      <c r="D394" s="3" t="s">
        <v>539</v>
      </c>
      <c r="E394" s="1" t="s">
        <v>8</v>
      </c>
      <c r="F394" s="4">
        <v>2402.19</v>
      </c>
      <c r="G394" s="1" t="s">
        <v>371</v>
      </c>
    </row>
    <row r="395" spans="1:7" ht="30">
      <c r="A395" s="1" t="s">
        <v>524</v>
      </c>
      <c r="B395" s="2">
        <v>2023</v>
      </c>
      <c r="C395" s="1" t="s">
        <v>1</v>
      </c>
      <c r="D395" s="3" t="s">
        <v>539</v>
      </c>
      <c r="E395" s="1" t="s">
        <v>8</v>
      </c>
      <c r="F395" s="4">
        <v>2402.19</v>
      </c>
      <c r="G395" s="1" t="s">
        <v>371</v>
      </c>
    </row>
    <row r="396" spans="1:7" ht="30">
      <c r="A396" s="1" t="s">
        <v>524</v>
      </c>
      <c r="B396" s="2">
        <v>2023</v>
      </c>
      <c r="C396" s="1" t="s">
        <v>1</v>
      </c>
      <c r="D396" s="3" t="s">
        <v>539</v>
      </c>
      <c r="E396" s="1" t="s">
        <v>8</v>
      </c>
      <c r="F396" s="4">
        <v>2402.19</v>
      </c>
      <c r="G396" s="1" t="s">
        <v>371</v>
      </c>
    </row>
    <row r="397" spans="1:7" ht="30">
      <c r="A397" s="1" t="s">
        <v>524</v>
      </c>
      <c r="B397" s="2">
        <v>2023</v>
      </c>
      <c r="C397" s="1" t="s">
        <v>1</v>
      </c>
      <c r="D397" s="3" t="s">
        <v>539</v>
      </c>
      <c r="E397" s="1" t="s">
        <v>8</v>
      </c>
      <c r="F397" s="4">
        <v>2402.19</v>
      </c>
      <c r="G397" s="1" t="s">
        <v>371</v>
      </c>
    </row>
    <row r="398" spans="1:7" ht="30">
      <c r="A398" s="1" t="s">
        <v>524</v>
      </c>
      <c r="B398" s="2">
        <v>2023</v>
      </c>
      <c r="C398" s="1" t="s">
        <v>1</v>
      </c>
      <c r="D398" s="3" t="s">
        <v>540</v>
      </c>
      <c r="E398" s="1" t="s">
        <v>8</v>
      </c>
      <c r="F398" s="4">
        <v>2402.19</v>
      </c>
      <c r="G398" s="1" t="s">
        <v>371</v>
      </c>
    </row>
    <row r="399" spans="1:7" ht="30">
      <c r="A399" s="1" t="s">
        <v>524</v>
      </c>
      <c r="B399" s="2">
        <v>2023</v>
      </c>
      <c r="C399" s="1" t="s">
        <v>1</v>
      </c>
      <c r="D399" s="3" t="s">
        <v>541</v>
      </c>
      <c r="E399" s="1" t="s">
        <v>8</v>
      </c>
      <c r="F399" s="4">
        <v>2402.19</v>
      </c>
      <c r="G399" s="1" t="s">
        <v>371</v>
      </c>
    </row>
    <row r="400" spans="1:7" ht="30">
      <c r="A400" s="1" t="s">
        <v>524</v>
      </c>
      <c r="B400" s="2">
        <v>2023</v>
      </c>
      <c r="C400" s="1" t="s">
        <v>1</v>
      </c>
      <c r="D400" s="3" t="s">
        <v>542</v>
      </c>
      <c r="E400" s="1" t="s">
        <v>8</v>
      </c>
      <c r="F400" s="4">
        <v>2402.19</v>
      </c>
      <c r="G400" s="1" t="s">
        <v>371</v>
      </c>
    </row>
    <row r="401" spans="1:7" ht="30">
      <c r="A401" s="1" t="s">
        <v>524</v>
      </c>
      <c r="B401" s="2">
        <v>2023</v>
      </c>
      <c r="C401" s="1" t="s">
        <v>1</v>
      </c>
      <c r="D401" s="3" t="s">
        <v>542</v>
      </c>
      <c r="E401" s="1" t="s">
        <v>8</v>
      </c>
      <c r="F401" s="4">
        <v>2402.19</v>
      </c>
      <c r="G401" s="1" t="s">
        <v>371</v>
      </c>
    </row>
    <row r="402" spans="1:7" ht="30">
      <c r="A402" s="1" t="s">
        <v>524</v>
      </c>
      <c r="B402" s="2">
        <v>2023</v>
      </c>
      <c r="C402" s="1" t="s">
        <v>1</v>
      </c>
      <c r="D402" s="3" t="s">
        <v>542</v>
      </c>
      <c r="E402" s="1" t="s">
        <v>8</v>
      </c>
      <c r="F402" s="4">
        <v>2402.19</v>
      </c>
      <c r="G402" s="1" t="s">
        <v>371</v>
      </c>
    </row>
    <row r="403" spans="1:7" ht="30">
      <c r="A403" s="1" t="s">
        <v>524</v>
      </c>
      <c r="B403" s="2">
        <v>2023</v>
      </c>
      <c r="C403" s="1" t="s">
        <v>1</v>
      </c>
      <c r="D403" s="3" t="s">
        <v>542</v>
      </c>
      <c r="E403" s="1" t="s">
        <v>8</v>
      </c>
      <c r="F403" s="4">
        <v>2402.19</v>
      </c>
      <c r="G403" s="1" t="s">
        <v>371</v>
      </c>
    </row>
    <row r="404" spans="1:7" ht="30">
      <c r="A404" s="1" t="s">
        <v>524</v>
      </c>
      <c r="B404" s="2">
        <v>2023</v>
      </c>
      <c r="C404" s="1" t="s">
        <v>1</v>
      </c>
      <c r="D404" s="3" t="s">
        <v>542</v>
      </c>
      <c r="E404" s="1" t="s">
        <v>8</v>
      </c>
      <c r="F404" s="4">
        <v>2402.19</v>
      </c>
      <c r="G404" s="1" t="s">
        <v>371</v>
      </c>
    </row>
    <row r="405" spans="1:7" ht="30">
      <c r="A405" s="1" t="s">
        <v>524</v>
      </c>
      <c r="B405" s="2">
        <v>2023</v>
      </c>
      <c r="C405" s="1" t="s">
        <v>1</v>
      </c>
      <c r="D405" s="3" t="s">
        <v>542</v>
      </c>
      <c r="E405" s="1" t="s">
        <v>8</v>
      </c>
      <c r="F405" s="4">
        <v>2402.19</v>
      </c>
      <c r="G405" s="1" t="s">
        <v>371</v>
      </c>
    </row>
    <row r="406" spans="1:7" ht="30">
      <c r="A406" s="1" t="s">
        <v>524</v>
      </c>
      <c r="B406" s="2">
        <v>2023</v>
      </c>
      <c r="C406" s="1" t="s">
        <v>1</v>
      </c>
      <c r="D406" s="3" t="s">
        <v>543</v>
      </c>
      <c r="E406" s="1" t="s">
        <v>8</v>
      </c>
      <c r="F406" s="4">
        <v>2402.19</v>
      </c>
      <c r="G406" s="1" t="s">
        <v>371</v>
      </c>
    </row>
    <row r="407" spans="1:7" ht="30">
      <c r="A407" s="1" t="s">
        <v>524</v>
      </c>
      <c r="B407" s="2">
        <v>2023</v>
      </c>
      <c r="C407" s="1" t="s">
        <v>1</v>
      </c>
      <c r="D407" s="3" t="s">
        <v>194</v>
      </c>
      <c r="E407" s="1" t="s">
        <v>8</v>
      </c>
      <c r="F407" s="4">
        <v>2402.19</v>
      </c>
      <c r="G407" s="1" t="s">
        <v>371</v>
      </c>
    </row>
    <row r="408" spans="1:7" ht="30">
      <c r="A408" s="1" t="s">
        <v>524</v>
      </c>
      <c r="B408" s="2">
        <v>2023</v>
      </c>
      <c r="C408" s="1" t="s">
        <v>1</v>
      </c>
      <c r="D408" s="3" t="s">
        <v>194</v>
      </c>
      <c r="E408" s="1" t="s">
        <v>8</v>
      </c>
      <c r="F408" s="4">
        <v>2402.19</v>
      </c>
      <c r="G408" s="1" t="s">
        <v>371</v>
      </c>
    </row>
    <row r="409" spans="1:7" ht="30">
      <c r="A409" s="1" t="s">
        <v>524</v>
      </c>
      <c r="B409" s="2">
        <v>2023</v>
      </c>
      <c r="C409" s="1" t="s">
        <v>1</v>
      </c>
      <c r="D409" s="3" t="s">
        <v>194</v>
      </c>
      <c r="E409" s="1" t="s">
        <v>8</v>
      </c>
      <c r="F409" s="4">
        <v>2402.19</v>
      </c>
      <c r="G409" s="1" t="s">
        <v>371</v>
      </c>
    </row>
    <row r="410" spans="1:7" ht="30">
      <c r="A410" s="1" t="s">
        <v>524</v>
      </c>
      <c r="B410" s="2">
        <v>2023</v>
      </c>
      <c r="C410" s="1" t="s">
        <v>1</v>
      </c>
      <c r="D410" s="3" t="s">
        <v>194</v>
      </c>
      <c r="E410" s="1" t="s">
        <v>8</v>
      </c>
      <c r="F410" s="4">
        <v>2402.19</v>
      </c>
      <c r="G410" s="1" t="s">
        <v>371</v>
      </c>
    </row>
    <row r="411" spans="1:7" ht="30">
      <c r="A411" s="1" t="s">
        <v>524</v>
      </c>
      <c r="B411" s="2">
        <v>2023</v>
      </c>
      <c r="C411" s="1" t="s">
        <v>1</v>
      </c>
      <c r="D411" s="3" t="s">
        <v>194</v>
      </c>
      <c r="E411" s="1" t="s">
        <v>8</v>
      </c>
      <c r="F411" s="4">
        <v>2402.19</v>
      </c>
      <c r="G411" s="1" t="s">
        <v>371</v>
      </c>
    </row>
    <row r="412" spans="1:7" ht="30">
      <c r="A412" s="1" t="s">
        <v>524</v>
      </c>
      <c r="B412" s="2">
        <v>2023</v>
      </c>
      <c r="C412" s="1" t="s">
        <v>1</v>
      </c>
      <c r="D412" s="3" t="s">
        <v>194</v>
      </c>
      <c r="E412" s="1" t="s">
        <v>8</v>
      </c>
      <c r="F412" s="4">
        <v>2402.19</v>
      </c>
      <c r="G412" s="1" t="s">
        <v>371</v>
      </c>
    </row>
    <row r="413" spans="1:7" ht="30">
      <c r="A413" s="1" t="s">
        <v>524</v>
      </c>
      <c r="B413" s="2">
        <v>2023</v>
      </c>
      <c r="C413" s="1" t="s">
        <v>1</v>
      </c>
      <c r="D413" s="3" t="s">
        <v>194</v>
      </c>
      <c r="E413" s="1" t="s">
        <v>8</v>
      </c>
      <c r="F413" s="4">
        <v>2402.19</v>
      </c>
      <c r="G413" s="1" t="s">
        <v>371</v>
      </c>
    </row>
    <row r="414" spans="1:7" ht="30">
      <c r="A414" s="1" t="s">
        <v>524</v>
      </c>
      <c r="B414" s="2">
        <v>2023</v>
      </c>
      <c r="C414" s="1" t="s">
        <v>1</v>
      </c>
      <c r="D414" s="3" t="s">
        <v>194</v>
      </c>
      <c r="E414" s="1" t="s">
        <v>8</v>
      </c>
      <c r="F414" s="4">
        <v>2402.19</v>
      </c>
      <c r="G414" s="1" t="s">
        <v>371</v>
      </c>
    </row>
    <row r="415" spans="1:7" ht="30">
      <c r="A415" s="1" t="s">
        <v>524</v>
      </c>
      <c r="B415" s="2">
        <v>2023</v>
      </c>
      <c r="C415" s="1" t="s">
        <v>1</v>
      </c>
      <c r="D415" s="3" t="s">
        <v>194</v>
      </c>
      <c r="E415" s="1" t="s">
        <v>8</v>
      </c>
      <c r="F415" s="4">
        <v>2402.19</v>
      </c>
      <c r="G415" s="1" t="s">
        <v>371</v>
      </c>
    </row>
    <row r="416" spans="1:7" ht="30">
      <c r="A416" s="1" t="s">
        <v>524</v>
      </c>
      <c r="B416" s="2">
        <v>2023</v>
      </c>
      <c r="C416" s="1" t="s">
        <v>1</v>
      </c>
      <c r="D416" s="3" t="s">
        <v>195</v>
      </c>
      <c r="E416" s="1" t="s">
        <v>8</v>
      </c>
      <c r="F416" s="4">
        <v>2402.19</v>
      </c>
      <c r="G416" s="1" t="s">
        <v>371</v>
      </c>
    </row>
    <row r="417" spans="1:7" ht="30">
      <c r="A417" s="1" t="s">
        <v>524</v>
      </c>
      <c r="B417" s="2">
        <v>2023</v>
      </c>
      <c r="C417" s="1" t="s">
        <v>1</v>
      </c>
      <c r="D417" s="3" t="s">
        <v>544</v>
      </c>
      <c r="E417" s="1" t="s">
        <v>8</v>
      </c>
      <c r="F417" s="4">
        <v>2402.19</v>
      </c>
      <c r="G417" s="1" t="s">
        <v>371</v>
      </c>
    </row>
    <row r="418" spans="1:7" ht="30">
      <c r="A418" s="1" t="s">
        <v>545</v>
      </c>
      <c r="B418" s="2">
        <v>2023</v>
      </c>
      <c r="C418" s="1" t="s">
        <v>1</v>
      </c>
      <c r="D418" s="3" t="s">
        <v>544</v>
      </c>
      <c r="E418" s="1" t="s">
        <v>70</v>
      </c>
      <c r="F418" s="4">
        <v>9403.35</v>
      </c>
      <c r="G418" s="1" t="s">
        <v>371</v>
      </c>
    </row>
    <row r="419" spans="1:7" ht="30">
      <c r="A419" s="1" t="s">
        <v>524</v>
      </c>
      <c r="B419" s="2">
        <v>2023</v>
      </c>
      <c r="C419" s="1" t="s">
        <v>1</v>
      </c>
      <c r="D419" s="3" t="s">
        <v>200</v>
      </c>
      <c r="E419" s="1" t="s">
        <v>8</v>
      </c>
      <c r="F419" s="4">
        <v>2402.19</v>
      </c>
      <c r="G419" s="1" t="s">
        <v>371</v>
      </c>
    </row>
    <row r="420" spans="1:7" ht="30">
      <c r="A420" s="1" t="s">
        <v>524</v>
      </c>
      <c r="B420" s="2">
        <v>2023</v>
      </c>
      <c r="C420" s="1" t="s">
        <v>1</v>
      </c>
      <c r="D420" s="3" t="s">
        <v>200</v>
      </c>
      <c r="E420" s="1" t="s">
        <v>8</v>
      </c>
      <c r="F420" s="4">
        <v>2402.19</v>
      </c>
      <c r="G420" s="1" t="s">
        <v>371</v>
      </c>
    </row>
    <row r="421" spans="1:7" ht="30">
      <c r="A421" s="1" t="s">
        <v>524</v>
      </c>
      <c r="B421" s="2">
        <v>2023</v>
      </c>
      <c r="C421" s="1" t="s">
        <v>1</v>
      </c>
      <c r="D421" s="3" t="s">
        <v>546</v>
      </c>
      <c r="E421" s="1" t="s">
        <v>8</v>
      </c>
      <c r="F421" s="4">
        <v>2402.19</v>
      </c>
      <c r="G421" s="1" t="s">
        <v>371</v>
      </c>
    </row>
    <row r="422" spans="1:7" ht="30">
      <c r="A422" s="1" t="s">
        <v>524</v>
      </c>
      <c r="B422" s="2">
        <v>2023</v>
      </c>
      <c r="C422" s="1" t="s">
        <v>1</v>
      </c>
      <c r="D422" s="3" t="s">
        <v>546</v>
      </c>
      <c r="E422" s="1" t="s">
        <v>8</v>
      </c>
      <c r="F422" s="4">
        <v>2402.19</v>
      </c>
      <c r="G422" s="1" t="s">
        <v>371</v>
      </c>
    </row>
    <row r="423" spans="1:7" ht="30">
      <c r="A423" s="1" t="s">
        <v>524</v>
      </c>
      <c r="B423" s="2">
        <v>2023</v>
      </c>
      <c r="C423" s="1" t="s">
        <v>1</v>
      </c>
      <c r="D423" s="3" t="s">
        <v>546</v>
      </c>
      <c r="E423" s="1" t="s">
        <v>8</v>
      </c>
      <c r="F423" s="4">
        <v>2402.19</v>
      </c>
      <c r="G423" s="1" t="s">
        <v>371</v>
      </c>
    </row>
    <row r="424" spans="1:7" ht="30">
      <c r="A424" s="1" t="s">
        <v>524</v>
      </c>
      <c r="B424" s="2">
        <v>2023</v>
      </c>
      <c r="C424" s="1" t="s">
        <v>1</v>
      </c>
      <c r="D424" s="3" t="s">
        <v>357</v>
      </c>
      <c r="E424" s="1" t="s">
        <v>8</v>
      </c>
      <c r="F424" s="4">
        <v>2402.19</v>
      </c>
      <c r="G424" s="1" t="s">
        <v>371</v>
      </c>
    </row>
    <row r="425" spans="1:7" ht="30">
      <c r="A425" s="1" t="s">
        <v>524</v>
      </c>
      <c r="B425" s="2">
        <v>2023</v>
      </c>
      <c r="C425" s="1" t="s">
        <v>1</v>
      </c>
      <c r="D425" s="3" t="s">
        <v>547</v>
      </c>
      <c r="E425" s="1" t="s">
        <v>8</v>
      </c>
      <c r="F425" s="4">
        <v>2402.19</v>
      </c>
      <c r="G425" s="1" t="s">
        <v>371</v>
      </c>
    </row>
    <row r="426" spans="1:7" ht="30">
      <c r="A426" s="1" t="s">
        <v>524</v>
      </c>
      <c r="B426" s="2">
        <v>2023</v>
      </c>
      <c r="C426" s="1" t="s">
        <v>1</v>
      </c>
      <c r="D426" s="3" t="s">
        <v>547</v>
      </c>
      <c r="E426" s="1" t="s">
        <v>8</v>
      </c>
      <c r="F426" s="4">
        <v>2402.19</v>
      </c>
      <c r="G426" s="1" t="s">
        <v>371</v>
      </c>
    </row>
    <row r="427" spans="1:7" ht="30">
      <c r="A427" s="1" t="s">
        <v>524</v>
      </c>
      <c r="B427" s="2">
        <v>2023</v>
      </c>
      <c r="C427" s="1" t="s">
        <v>1</v>
      </c>
      <c r="D427" s="3" t="s">
        <v>547</v>
      </c>
      <c r="E427" s="1" t="s">
        <v>8</v>
      </c>
      <c r="F427" s="4">
        <v>2402.19</v>
      </c>
      <c r="G427" s="1" t="s">
        <v>371</v>
      </c>
    </row>
    <row r="428" spans="1:7" ht="30">
      <c r="A428" s="1" t="s">
        <v>524</v>
      </c>
      <c r="B428" s="2">
        <v>2023</v>
      </c>
      <c r="C428" s="1" t="s">
        <v>1</v>
      </c>
      <c r="D428" s="3" t="s">
        <v>548</v>
      </c>
      <c r="E428" s="1" t="s">
        <v>8</v>
      </c>
      <c r="F428" s="4">
        <v>2402.19</v>
      </c>
      <c r="G428" s="1" t="s">
        <v>371</v>
      </c>
    </row>
    <row r="429" spans="1:7" ht="30">
      <c r="A429" s="1" t="s">
        <v>549</v>
      </c>
      <c r="B429" s="2">
        <v>2024</v>
      </c>
      <c r="C429" s="1" t="s">
        <v>1</v>
      </c>
      <c r="D429" s="3" t="s">
        <v>202</v>
      </c>
      <c r="E429" s="1" t="s">
        <v>8</v>
      </c>
      <c r="F429" s="4">
        <v>3308.7</v>
      </c>
      <c r="G429" s="1" t="s">
        <v>371</v>
      </c>
    </row>
    <row r="430" spans="1:7" ht="30">
      <c r="A430" s="1" t="s">
        <v>549</v>
      </c>
      <c r="B430" s="2">
        <v>2024</v>
      </c>
      <c r="C430" s="1" t="s">
        <v>1</v>
      </c>
      <c r="D430" s="3" t="s">
        <v>202</v>
      </c>
      <c r="E430" s="1" t="s">
        <v>8</v>
      </c>
      <c r="F430" s="4">
        <v>3308.7</v>
      </c>
      <c r="G430" s="1" t="s">
        <v>371</v>
      </c>
    </row>
    <row r="431" spans="1:7" ht="30">
      <c r="A431" s="1" t="s">
        <v>549</v>
      </c>
      <c r="B431" s="2">
        <v>2024</v>
      </c>
      <c r="C431" s="1" t="s">
        <v>1</v>
      </c>
      <c r="D431" s="3" t="s">
        <v>202</v>
      </c>
      <c r="E431" s="1" t="s">
        <v>8</v>
      </c>
      <c r="F431" s="4">
        <v>3308.7</v>
      </c>
      <c r="G431" s="1" t="s">
        <v>371</v>
      </c>
    </row>
    <row r="432" spans="1:7" ht="30">
      <c r="A432" s="1" t="s">
        <v>524</v>
      </c>
      <c r="B432" s="2">
        <v>2023</v>
      </c>
      <c r="C432" s="1" t="s">
        <v>1</v>
      </c>
      <c r="D432" s="3" t="s">
        <v>550</v>
      </c>
      <c r="E432" s="1" t="s">
        <v>8</v>
      </c>
      <c r="F432" s="4">
        <v>2402.19</v>
      </c>
      <c r="G432" s="1" t="s">
        <v>371</v>
      </c>
    </row>
    <row r="433" spans="1:7" ht="30">
      <c r="A433" s="1" t="s">
        <v>524</v>
      </c>
      <c r="B433" s="2">
        <v>2023</v>
      </c>
      <c r="C433" s="1" t="s">
        <v>1</v>
      </c>
      <c r="D433" s="3" t="s">
        <v>551</v>
      </c>
      <c r="E433" s="1" t="s">
        <v>8</v>
      </c>
      <c r="F433" s="4">
        <v>2402.19</v>
      </c>
      <c r="G433" s="1" t="s">
        <v>371</v>
      </c>
    </row>
    <row r="434" spans="1:7" ht="30">
      <c r="A434" s="1" t="s">
        <v>524</v>
      </c>
      <c r="B434" s="2">
        <v>2023</v>
      </c>
      <c r="C434" s="1" t="s">
        <v>1</v>
      </c>
      <c r="D434" s="3" t="s">
        <v>551</v>
      </c>
      <c r="E434" s="1" t="s">
        <v>8</v>
      </c>
      <c r="F434" s="4">
        <v>2402.19</v>
      </c>
      <c r="G434" s="1" t="s">
        <v>371</v>
      </c>
    </row>
    <row r="435" spans="1:7" ht="30">
      <c r="A435" s="1" t="s">
        <v>524</v>
      </c>
      <c r="B435" s="2">
        <v>2023</v>
      </c>
      <c r="C435" s="1" t="s">
        <v>1</v>
      </c>
      <c r="D435" s="3" t="s">
        <v>551</v>
      </c>
      <c r="E435" s="1" t="s">
        <v>8</v>
      </c>
      <c r="F435" s="4">
        <v>2402.19</v>
      </c>
      <c r="G435" s="1" t="s">
        <v>371</v>
      </c>
    </row>
    <row r="436" spans="1:7" ht="30">
      <c r="A436" s="1" t="s">
        <v>524</v>
      </c>
      <c r="B436" s="2">
        <v>2023</v>
      </c>
      <c r="C436" s="1" t="s">
        <v>1</v>
      </c>
      <c r="D436" s="3" t="s">
        <v>551</v>
      </c>
      <c r="E436" s="1" t="s">
        <v>8</v>
      </c>
      <c r="F436" s="4">
        <v>2402.19</v>
      </c>
      <c r="G436" s="1" t="s">
        <v>371</v>
      </c>
    </row>
    <row r="437" spans="1:7" ht="30">
      <c r="A437" s="1" t="s">
        <v>524</v>
      </c>
      <c r="B437" s="2">
        <v>2023</v>
      </c>
      <c r="C437" s="1" t="s">
        <v>1</v>
      </c>
      <c r="D437" s="3" t="s">
        <v>552</v>
      </c>
      <c r="E437" s="1" t="s">
        <v>8</v>
      </c>
      <c r="F437" s="4">
        <v>2402.19</v>
      </c>
      <c r="G437" s="1" t="s">
        <v>371</v>
      </c>
    </row>
    <row r="438" spans="1:7" ht="30">
      <c r="A438" s="1" t="s">
        <v>524</v>
      </c>
      <c r="B438" s="2">
        <v>2023</v>
      </c>
      <c r="C438" s="1" t="s">
        <v>1</v>
      </c>
      <c r="D438" s="3" t="s">
        <v>553</v>
      </c>
      <c r="E438" s="1" t="s">
        <v>8</v>
      </c>
      <c r="F438" s="4">
        <v>2402.19</v>
      </c>
      <c r="G438" s="1" t="s">
        <v>371</v>
      </c>
    </row>
    <row r="439" spans="1:7" ht="30">
      <c r="A439" s="1" t="s">
        <v>524</v>
      </c>
      <c r="B439" s="2">
        <v>2023</v>
      </c>
      <c r="C439" s="1" t="s">
        <v>1</v>
      </c>
      <c r="D439" s="3" t="s">
        <v>554</v>
      </c>
      <c r="E439" s="1" t="s">
        <v>8</v>
      </c>
      <c r="F439" s="4">
        <v>2402.19</v>
      </c>
      <c r="G439" s="1" t="s">
        <v>371</v>
      </c>
    </row>
    <row r="440" spans="1:7" ht="30">
      <c r="A440" s="1" t="s">
        <v>524</v>
      </c>
      <c r="B440" s="2">
        <v>2023</v>
      </c>
      <c r="C440" s="1" t="s">
        <v>1</v>
      </c>
      <c r="D440" s="3" t="s">
        <v>555</v>
      </c>
      <c r="E440" s="1" t="s">
        <v>8</v>
      </c>
      <c r="F440" s="4">
        <v>2402.19</v>
      </c>
      <c r="G440" s="1" t="s">
        <v>371</v>
      </c>
    </row>
    <row r="441" spans="1:7" ht="30">
      <c r="A441" s="1" t="s">
        <v>524</v>
      </c>
      <c r="B441" s="2">
        <v>2023</v>
      </c>
      <c r="C441" s="1" t="s">
        <v>1</v>
      </c>
      <c r="D441" s="3" t="s">
        <v>368</v>
      </c>
      <c r="E441" s="1" t="s">
        <v>8</v>
      </c>
      <c r="F441" s="4">
        <v>2402.19</v>
      </c>
      <c r="G441" s="1" t="s">
        <v>371</v>
      </c>
    </row>
    <row r="442" spans="1:7" ht="30">
      <c r="A442" s="1" t="s">
        <v>524</v>
      </c>
      <c r="B442" s="2">
        <v>2023</v>
      </c>
      <c r="C442" s="1" t="s">
        <v>1</v>
      </c>
      <c r="D442" s="3" t="s">
        <v>556</v>
      </c>
      <c r="E442" s="1" t="s">
        <v>8</v>
      </c>
      <c r="F442" s="4">
        <v>2402.19</v>
      </c>
      <c r="G442" s="1" t="s">
        <v>371</v>
      </c>
    </row>
    <row r="443" spans="1:7">
      <c r="A443" s="6"/>
      <c r="B443" s="6"/>
      <c r="C443" s="6"/>
      <c r="D443" s="6"/>
      <c r="E443" s="6"/>
      <c r="F443" s="7">
        <v>1247754.5199999949</v>
      </c>
      <c r="G443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I5" sqref="I5"/>
    </sheetView>
  </sheetViews>
  <sheetFormatPr defaultRowHeight="15"/>
  <cols>
    <col min="1" max="1" width="22.5703125" customWidth="1"/>
  </cols>
  <sheetData>
    <row r="1" spans="1:7" ht="30">
      <c r="A1" s="1" t="s">
        <v>557</v>
      </c>
      <c r="B1" s="2">
        <v>2013</v>
      </c>
      <c r="C1" s="1" t="s">
        <v>62</v>
      </c>
      <c r="D1" s="3" t="s">
        <v>558</v>
      </c>
      <c r="E1" s="1" t="s">
        <v>64</v>
      </c>
      <c r="F1" s="4">
        <v>910.2</v>
      </c>
      <c r="G1" s="1" t="s">
        <v>559</v>
      </c>
    </row>
    <row r="2" spans="1:7" ht="30">
      <c r="A2" s="1" t="s">
        <v>557</v>
      </c>
      <c r="B2" s="2">
        <v>2014</v>
      </c>
      <c r="C2" s="1" t="s">
        <v>1</v>
      </c>
      <c r="D2" s="3" t="s">
        <v>560</v>
      </c>
      <c r="E2" s="1" t="s">
        <v>8</v>
      </c>
      <c r="F2" s="4">
        <v>970.47</v>
      </c>
      <c r="G2" s="1" t="s">
        <v>559</v>
      </c>
    </row>
    <row r="3" spans="1:7" ht="30">
      <c r="A3" s="1" t="s">
        <v>561</v>
      </c>
      <c r="B3" s="2">
        <v>2017</v>
      </c>
      <c r="C3" s="1" t="s">
        <v>1</v>
      </c>
      <c r="D3" s="3" t="s">
        <v>562</v>
      </c>
      <c r="E3" s="1" t="s">
        <v>8</v>
      </c>
      <c r="F3" s="4">
        <v>1132.92</v>
      </c>
      <c r="G3" s="1" t="s">
        <v>559</v>
      </c>
    </row>
    <row r="4" spans="1:7" ht="30">
      <c r="A4" s="1" t="s">
        <v>561</v>
      </c>
      <c r="B4" s="2">
        <v>2017</v>
      </c>
      <c r="C4" s="1" t="s">
        <v>1</v>
      </c>
      <c r="D4" s="3" t="s">
        <v>563</v>
      </c>
      <c r="E4" s="1" t="s">
        <v>8</v>
      </c>
      <c r="F4" s="4">
        <v>1132.92</v>
      </c>
      <c r="G4" s="1" t="s">
        <v>559</v>
      </c>
    </row>
    <row r="5" spans="1:7" ht="30">
      <c r="A5" s="1" t="s">
        <v>561</v>
      </c>
      <c r="B5" s="2">
        <v>2017</v>
      </c>
      <c r="C5" s="1" t="s">
        <v>1</v>
      </c>
      <c r="D5" s="3" t="s">
        <v>564</v>
      </c>
      <c r="E5" s="1" t="s">
        <v>8</v>
      </c>
      <c r="F5" s="4">
        <v>1132.92</v>
      </c>
      <c r="G5" s="1" t="s">
        <v>559</v>
      </c>
    </row>
    <row r="6" spans="1:7" ht="30">
      <c r="A6" s="1" t="s">
        <v>561</v>
      </c>
      <c r="B6" s="2">
        <v>2017</v>
      </c>
      <c r="C6" s="1" t="s">
        <v>1</v>
      </c>
      <c r="D6" s="3" t="s">
        <v>90</v>
      </c>
      <c r="E6" s="1" t="s">
        <v>8</v>
      </c>
      <c r="F6" s="4">
        <v>1132.92</v>
      </c>
      <c r="G6" s="1" t="s">
        <v>559</v>
      </c>
    </row>
    <row r="7" spans="1:7" ht="30">
      <c r="A7" s="1" t="s">
        <v>561</v>
      </c>
      <c r="B7" s="2">
        <v>2017</v>
      </c>
      <c r="C7" s="1" t="s">
        <v>1</v>
      </c>
      <c r="D7" s="3" t="s">
        <v>223</v>
      </c>
      <c r="E7" s="1" t="s">
        <v>8</v>
      </c>
      <c r="F7" s="4">
        <v>1132.92</v>
      </c>
      <c r="G7" s="1" t="s">
        <v>559</v>
      </c>
    </row>
    <row r="8" spans="1:7" ht="30">
      <c r="A8" s="1" t="s">
        <v>561</v>
      </c>
      <c r="B8" s="2">
        <v>2017</v>
      </c>
      <c r="C8" s="1" t="s">
        <v>1</v>
      </c>
      <c r="D8" s="3" t="s">
        <v>565</v>
      </c>
      <c r="E8" s="1" t="s">
        <v>8</v>
      </c>
      <c r="F8" s="4">
        <v>1132.92</v>
      </c>
      <c r="G8" s="1" t="s">
        <v>559</v>
      </c>
    </row>
    <row r="9" spans="1:7" ht="30">
      <c r="A9" s="1" t="s">
        <v>561</v>
      </c>
      <c r="B9" s="2">
        <v>2017</v>
      </c>
      <c r="C9" s="1" t="s">
        <v>1</v>
      </c>
      <c r="D9" s="3" t="s">
        <v>566</v>
      </c>
      <c r="E9" s="1" t="s">
        <v>8</v>
      </c>
      <c r="F9" s="4">
        <v>1132.92</v>
      </c>
      <c r="G9" s="1" t="s">
        <v>559</v>
      </c>
    </row>
    <row r="10" spans="1:7" ht="30">
      <c r="A10" s="1" t="s">
        <v>561</v>
      </c>
      <c r="B10" s="2">
        <v>2017</v>
      </c>
      <c r="C10" s="1" t="s">
        <v>1</v>
      </c>
      <c r="D10" s="3" t="s">
        <v>566</v>
      </c>
      <c r="E10" s="1" t="s">
        <v>8</v>
      </c>
      <c r="F10" s="4">
        <v>1132.92</v>
      </c>
      <c r="G10" s="1" t="s">
        <v>559</v>
      </c>
    </row>
    <row r="11" spans="1:7" ht="30">
      <c r="A11" s="1" t="s">
        <v>567</v>
      </c>
      <c r="B11" s="2">
        <v>2018</v>
      </c>
      <c r="C11" s="1" t="s">
        <v>1</v>
      </c>
      <c r="D11" s="3" t="s">
        <v>568</v>
      </c>
      <c r="E11" s="1" t="s">
        <v>8</v>
      </c>
      <c r="F11" s="4">
        <v>1327.17</v>
      </c>
      <c r="G11" s="1" t="s">
        <v>559</v>
      </c>
    </row>
    <row r="12" spans="1:7" ht="30">
      <c r="A12" s="1" t="s">
        <v>567</v>
      </c>
      <c r="B12" s="2">
        <v>2018</v>
      </c>
      <c r="C12" s="1" t="s">
        <v>1</v>
      </c>
      <c r="D12" s="3" t="s">
        <v>569</v>
      </c>
      <c r="E12" s="1" t="s">
        <v>8</v>
      </c>
      <c r="F12" s="4">
        <v>1327.17</v>
      </c>
      <c r="G12" s="1" t="s">
        <v>559</v>
      </c>
    </row>
    <row r="13" spans="1:7" ht="30">
      <c r="A13" s="1" t="s">
        <v>567</v>
      </c>
      <c r="B13" s="2">
        <v>2018</v>
      </c>
      <c r="C13" s="1" t="s">
        <v>1</v>
      </c>
      <c r="D13" s="3" t="s">
        <v>570</v>
      </c>
      <c r="E13" s="1" t="s">
        <v>8</v>
      </c>
      <c r="F13" s="4">
        <v>1327.17</v>
      </c>
      <c r="G13" s="1" t="s">
        <v>559</v>
      </c>
    </row>
    <row r="14" spans="1:7" ht="30">
      <c r="A14" s="1" t="s">
        <v>567</v>
      </c>
      <c r="B14" s="2">
        <v>2018</v>
      </c>
      <c r="C14" s="1" t="s">
        <v>1</v>
      </c>
      <c r="D14" s="3" t="s">
        <v>571</v>
      </c>
      <c r="E14" s="1" t="s">
        <v>8</v>
      </c>
      <c r="F14" s="4">
        <v>1327.17</v>
      </c>
      <c r="G14" s="1" t="s">
        <v>559</v>
      </c>
    </row>
    <row r="15" spans="1:7" ht="30">
      <c r="A15" s="1" t="s">
        <v>567</v>
      </c>
      <c r="B15" s="2">
        <v>2018</v>
      </c>
      <c r="C15" s="1" t="s">
        <v>1</v>
      </c>
      <c r="D15" s="3" t="s">
        <v>571</v>
      </c>
      <c r="E15" s="1" t="s">
        <v>8</v>
      </c>
      <c r="F15" s="4">
        <v>1327.17</v>
      </c>
      <c r="G15" s="1" t="s">
        <v>559</v>
      </c>
    </row>
    <row r="16" spans="1:7" ht="30">
      <c r="A16" s="1" t="s">
        <v>567</v>
      </c>
      <c r="B16" s="2">
        <v>2018</v>
      </c>
      <c r="C16" s="1" t="s">
        <v>1</v>
      </c>
      <c r="D16" s="3" t="s">
        <v>571</v>
      </c>
      <c r="E16" s="1" t="s">
        <v>8</v>
      </c>
      <c r="F16" s="4">
        <v>1327.17</v>
      </c>
      <c r="G16" s="1" t="s">
        <v>559</v>
      </c>
    </row>
    <row r="17" spans="1:7" ht="30">
      <c r="A17" s="1" t="s">
        <v>567</v>
      </c>
      <c r="B17" s="2">
        <v>2018</v>
      </c>
      <c r="C17" s="1" t="s">
        <v>1</v>
      </c>
      <c r="D17" s="3" t="s">
        <v>250</v>
      </c>
      <c r="E17" s="1" t="s">
        <v>8</v>
      </c>
      <c r="F17" s="4">
        <v>1327.17</v>
      </c>
      <c r="G17" s="1" t="s">
        <v>559</v>
      </c>
    </row>
    <row r="18" spans="1:7" ht="30">
      <c r="A18" s="1" t="s">
        <v>567</v>
      </c>
      <c r="B18" s="2">
        <v>2018</v>
      </c>
      <c r="C18" s="1" t="s">
        <v>1</v>
      </c>
      <c r="D18" s="3" t="s">
        <v>250</v>
      </c>
      <c r="E18" s="1" t="s">
        <v>8</v>
      </c>
      <c r="F18" s="4">
        <v>1327.17</v>
      </c>
      <c r="G18" s="1" t="s">
        <v>559</v>
      </c>
    </row>
    <row r="19" spans="1:7" ht="30">
      <c r="A19" s="1" t="s">
        <v>567</v>
      </c>
      <c r="B19" s="2">
        <v>2018</v>
      </c>
      <c r="C19" s="1" t="s">
        <v>1</v>
      </c>
      <c r="D19" s="3" t="s">
        <v>250</v>
      </c>
      <c r="E19" s="1" t="s">
        <v>8</v>
      </c>
      <c r="F19" s="4">
        <v>1327.17</v>
      </c>
      <c r="G19" s="1" t="s">
        <v>559</v>
      </c>
    </row>
    <row r="20" spans="1:7" ht="30">
      <c r="A20" s="1" t="s">
        <v>567</v>
      </c>
      <c r="B20" s="2">
        <v>2018</v>
      </c>
      <c r="C20" s="1" t="s">
        <v>1</v>
      </c>
      <c r="D20" s="3" t="s">
        <v>572</v>
      </c>
      <c r="E20" s="1" t="s">
        <v>8</v>
      </c>
      <c r="F20" s="4">
        <v>1327.17</v>
      </c>
      <c r="G20" s="1" t="s">
        <v>559</v>
      </c>
    </row>
    <row r="21" spans="1:7" ht="30">
      <c r="A21" s="1" t="s">
        <v>567</v>
      </c>
      <c r="B21" s="2">
        <v>2018</v>
      </c>
      <c r="C21" s="1" t="s">
        <v>1</v>
      </c>
      <c r="D21" s="3" t="s">
        <v>572</v>
      </c>
      <c r="E21" s="1" t="s">
        <v>8</v>
      </c>
      <c r="F21" s="4">
        <v>1327.17</v>
      </c>
      <c r="G21" s="1" t="s">
        <v>559</v>
      </c>
    </row>
    <row r="22" spans="1:7" ht="30">
      <c r="A22" s="1" t="s">
        <v>567</v>
      </c>
      <c r="B22" s="2">
        <v>2018</v>
      </c>
      <c r="C22" s="1" t="s">
        <v>1</v>
      </c>
      <c r="D22" s="3" t="s">
        <v>573</v>
      </c>
      <c r="E22" s="1" t="s">
        <v>8</v>
      </c>
      <c r="F22" s="4">
        <v>1327.17</v>
      </c>
      <c r="G22" s="1" t="s">
        <v>559</v>
      </c>
    </row>
    <row r="23" spans="1:7" ht="30">
      <c r="A23" s="1" t="s">
        <v>567</v>
      </c>
      <c r="B23" s="2">
        <v>2018</v>
      </c>
      <c r="C23" s="1" t="s">
        <v>1</v>
      </c>
      <c r="D23" s="3" t="s">
        <v>574</v>
      </c>
      <c r="E23" s="1" t="s">
        <v>8</v>
      </c>
      <c r="F23" s="4">
        <v>1327.17</v>
      </c>
      <c r="G23" s="1" t="s">
        <v>559</v>
      </c>
    </row>
    <row r="24" spans="1:7" ht="30">
      <c r="A24" s="1" t="s">
        <v>567</v>
      </c>
      <c r="B24" s="2">
        <v>2018</v>
      </c>
      <c r="C24" s="1" t="s">
        <v>1</v>
      </c>
      <c r="D24" s="3" t="s">
        <v>266</v>
      </c>
      <c r="E24" s="1" t="s">
        <v>8</v>
      </c>
      <c r="F24" s="4">
        <v>1327.17</v>
      </c>
      <c r="G24" s="1" t="s">
        <v>559</v>
      </c>
    </row>
    <row r="25" spans="1:7" ht="30">
      <c r="A25" s="1" t="s">
        <v>567</v>
      </c>
      <c r="B25" s="2">
        <v>2019</v>
      </c>
      <c r="C25" s="1" t="s">
        <v>1</v>
      </c>
      <c r="D25" s="3" t="s">
        <v>277</v>
      </c>
      <c r="E25" s="1" t="s">
        <v>8</v>
      </c>
      <c r="F25" s="4">
        <v>1223.8499999999999</v>
      </c>
      <c r="G25" s="1" t="s">
        <v>559</v>
      </c>
    </row>
    <row r="26" spans="1:7" ht="30">
      <c r="A26" s="1" t="s">
        <v>567</v>
      </c>
      <c r="B26" s="2">
        <v>2019</v>
      </c>
      <c r="C26" s="1" t="s">
        <v>1</v>
      </c>
      <c r="D26" s="3" t="s">
        <v>575</v>
      </c>
      <c r="E26" s="1" t="s">
        <v>8</v>
      </c>
      <c r="F26" s="4">
        <v>1253.3699999999999</v>
      </c>
      <c r="G26" s="1" t="s">
        <v>559</v>
      </c>
    </row>
    <row r="27" spans="1:7" ht="30">
      <c r="A27" s="1" t="s">
        <v>567</v>
      </c>
      <c r="B27" s="2">
        <v>2019</v>
      </c>
      <c r="C27" s="1" t="s">
        <v>1</v>
      </c>
      <c r="D27" s="3" t="s">
        <v>576</v>
      </c>
      <c r="E27" s="1" t="s">
        <v>8</v>
      </c>
      <c r="F27" s="4">
        <v>1253.3699999999999</v>
      </c>
      <c r="G27" s="1" t="s">
        <v>559</v>
      </c>
    </row>
    <row r="28" spans="1:7" ht="30">
      <c r="A28" s="1" t="s">
        <v>567</v>
      </c>
      <c r="B28" s="2">
        <v>2019</v>
      </c>
      <c r="C28" s="1" t="s">
        <v>1</v>
      </c>
      <c r="D28" s="3" t="s">
        <v>576</v>
      </c>
      <c r="E28" s="1" t="s">
        <v>8</v>
      </c>
      <c r="F28" s="4">
        <v>1253.3699999999999</v>
      </c>
      <c r="G28" s="1" t="s">
        <v>559</v>
      </c>
    </row>
    <row r="29" spans="1:7" ht="30">
      <c r="A29" s="1" t="s">
        <v>567</v>
      </c>
      <c r="B29" s="2">
        <v>2019</v>
      </c>
      <c r="C29" s="1" t="s">
        <v>1</v>
      </c>
      <c r="D29" s="3" t="s">
        <v>494</v>
      </c>
      <c r="E29" s="1" t="s">
        <v>8</v>
      </c>
      <c r="F29" s="4">
        <v>1253.3699999999999</v>
      </c>
      <c r="G29" s="1" t="s">
        <v>559</v>
      </c>
    </row>
    <row r="30" spans="1:7" ht="30">
      <c r="A30" s="1" t="s">
        <v>567</v>
      </c>
      <c r="B30" s="2">
        <v>2019</v>
      </c>
      <c r="C30" s="1" t="s">
        <v>1</v>
      </c>
      <c r="D30" s="3" t="s">
        <v>577</v>
      </c>
      <c r="E30" s="1" t="s">
        <v>8</v>
      </c>
      <c r="F30" s="4">
        <v>1253.3699999999999</v>
      </c>
      <c r="G30" s="1" t="s">
        <v>559</v>
      </c>
    </row>
    <row r="31" spans="1:7" ht="30">
      <c r="A31" s="1" t="s">
        <v>578</v>
      </c>
      <c r="B31" s="2">
        <v>2017</v>
      </c>
      <c r="C31" s="1" t="s">
        <v>62</v>
      </c>
      <c r="D31" s="3" t="s">
        <v>350</v>
      </c>
      <c r="E31" s="1" t="s">
        <v>64</v>
      </c>
      <c r="F31" s="4">
        <v>183.27</v>
      </c>
      <c r="G31" s="1" t="s">
        <v>559</v>
      </c>
    </row>
    <row r="32" spans="1:7">
      <c r="F32" s="5">
        <f>SUM(F1:F31)</f>
        <v>37198.37999999999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8"/>
  <sheetViews>
    <sheetView workbookViewId="0">
      <selection sqref="A1:G598"/>
    </sheetView>
  </sheetViews>
  <sheetFormatPr defaultRowHeight="15"/>
  <cols>
    <col min="1" max="1" width="27.85546875" customWidth="1"/>
    <col min="6" max="6" width="9.85546875" bestFit="1" customWidth="1"/>
  </cols>
  <sheetData>
    <row r="1" spans="1:7" ht="30">
      <c r="A1" s="1" t="s">
        <v>579</v>
      </c>
      <c r="B1" s="2">
        <v>2005</v>
      </c>
      <c r="C1" s="1" t="s">
        <v>62</v>
      </c>
      <c r="D1" s="3" t="s">
        <v>2</v>
      </c>
      <c r="E1" s="1" t="s">
        <v>4</v>
      </c>
      <c r="F1" s="4">
        <v>478</v>
      </c>
      <c r="G1" s="1" t="s">
        <v>580</v>
      </c>
    </row>
    <row r="2" spans="1:7" ht="30">
      <c r="A2" s="1" t="s">
        <v>581</v>
      </c>
      <c r="B2" s="2">
        <v>2007</v>
      </c>
      <c r="C2" s="1" t="s">
        <v>62</v>
      </c>
      <c r="D2" s="3" t="s">
        <v>582</v>
      </c>
      <c r="E2" s="1" t="s">
        <v>64</v>
      </c>
      <c r="F2" s="4">
        <v>50</v>
      </c>
      <c r="G2" s="1" t="s">
        <v>580</v>
      </c>
    </row>
    <row r="3" spans="1:7" ht="30">
      <c r="A3" s="1" t="s">
        <v>583</v>
      </c>
      <c r="B3" s="2">
        <v>2007</v>
      </c>
      <c r="C3" s="1" t="s">
        <v>62</v>
      </c>
      <c r="D3" s="3" t="s">
        <v>584</v>
      </c>
      <c r="E3" s="1" t="s">
        <v>64</v>
      </c>
      <c r="F3" s="4">
        <v>30</v>
      </c>
      <c r="G3" s="1" t="s">
        <v>580</v>
      </c>
    </row>
    <row r="4" spans="1:7" ht="30">
      <c r="A4" s="1" t="s">
        <v>585</v>
      </c>
      <c r="B4" s="2">
        <v>2007</v>
      </c>
      <c r="C4" s="1" t="s">
        <v>62</v>
      </c>
      <c r="D4" s="3" t="s">
        <v>586</v>
      </c>
      <c r="E4" s="1" t="s">
        <v>64</v>
      </c>
      <c r="F4" s="4">
        <v>50</v>
      </c>
      <c r="G4" s="1" t="s">
        <v>580</v>
      </c>
    </row>
    <row r="5" spans="1:7" ht="30">
      <c r="A5" s="1" t="s">
        <v>587</v>
      </c>
      <c r="B5" s="2">
        <v>2009</v>
      </c>
      <c r="C5" s="1" t="s">
        <v>62</v>
      </c>
      <c r="D5" s="3" t="s">
        <v>588</v>
      </c>
      <c r="E5" s="1" t="s">
        <v>64</v>
      </c>
      <c r="F5" s="4">
        <v>168.99</v>
      </c>
      <c r="G5" s="1" t="s">
        <v>580</v>
      </c>
    </row>
    <row r="6" spans="1:7" ht="30">
      <c r="A6" s="1" t="s">
        <v>589</v>
      </c>
      <c r="B6" s="2">
        <v>2008</v>
      </c>
      <c r="C6" s="1" t="s">
        <v>62</v>
      </c>
      <c r="D6" s="3" t="s">
        <v>590</v>
      </c>
      <c r="E6" s="1" t="s">
        <v>64</v>
      </c>
      <c r="F6" s="4">
        <v>162.02000000000001</v>
      </c>
      <c r="G6" s="1" t="s">
        <v>580</v>
      </c>
    </row>
    <row r="7" spans="1:7" ht="45">
      <c r="A7" s="1" t="s">
        <v>591</v>
      </c>
      <c r="B7" s="2">
        <v>2013</v>
      </c>
      <c r="C7" s="1" t="s">
        <v>1</v>
      </c>
      <c r="D7" s="3" t="s">
        <v>592</v>
      </c>
      <c r="E7" s="1" t="s">
        <v>8</v>
      </c>
      <c r="F7" s="4">
        <v>1266.21</v>
      </c>
      <c r="G7" s="1" t="s">
        <v>580</v>
      </c>
    </row>
    <row r="8" spans="1:7" ht="45">
      <c r="A8" s="1" t="s">
        <v>591</v>
      </c>
      <c r="B8" s="2">
        <v>2013</v>
      </c>
      <c r="C8" s="1" t="s">
        <v>1</v>
      </c>
      <c r="D8" s="3" t="s">
        <v>592</v>
      </c>
      <c r="E8" s="1" t="s">
        <v>8</v>
      </c>
      <c r="F8" s="4">
        <v>1266.21</v>
      </c>
      <c r="G8" s="1" t="s">
        <v>580</v>
      </c>
    </row>
    <row r="9" spans="1:7" ht="45">
      <c r="A9" s="1" t="s">
        <v>593</v>
      </c>
      <c r="B9" s="2">
        <v>2014</v>
      </c>
      <c r="C9" s="1" t="s">
        <v>62</v>
      </c>
      <c r="D9" s="3" t="s">
        <v>594</v>
      </c>
      <c r="E9" s="1" t="s">
        <v>64</v>
      </c>
      <c r="F9" s="4">
        <v>138.99</v>
      </c>
      <c r="G9" s="1" t="s">
        <v>580</v>
      </c>
    </row>
    <row r="10" spans="1:7" ht="30">
      <c r="A10" s="1" t="s">
        <v>595</v>
      </c>
      <c r="B10" s="2">
        <v>2015</v>
      </c>
      <c r="C10" s="1" t="s">
        <v>62</v>
      </c>
      <c r="D10" s="3" t="s">
        <v>596</v>
      </c>
      <c r="E10" s="1" t="s">
        <v>64</v>
      </c>
      <c r="F10" s="4">
        <v>80.739999999999995</v>
      </c>
      <c r="G10" s="1" t="s">
        <v>580</v>
      </c>
    </row>
    <row r="11" spans="1:7" ht="30">
      <c r="A11" s="1" t="s">
        <v>578</v>
      </c>
      <c r="B11" s="2">
        <v>2015</v>
      </c>
      <c r="C11" s="1" t="s">
        <v>62</v>
      </c>
      <c r="D11" s="3" t="s">
        <v>597</v>
      </c>
      <c r="E11" s="1" t="s">
        <v>64</v>
      </c>
      <c r="F11" s="4">
        <v>881.82</v>
      </c>
      <c r="G11" s="1" t="s">
        <v>580</v>
      </c>
    </row>
    <row r="12" spans="1:7" ht="30">
      <c r="A12" s="1" t="s">
        <v>595</v>
      </c>
      <c r="B12" s="2">
        <v>2015</v>
      </c>
      <c r="C12" s="1" t="s">
        <v>62</v>
      </c>
      <c r="D12" s="3" t="s">
        <v>598</v>
      </c>
      <c r="E12" s="1" t="s">
        <v>64</v>
      </c>
      <c r="F12" s="4">
        <v>80.739999999999995</v>
      </c>
      <c r="G12" s="1" t="s">
        <v>580</v>
      </c>
    </row>
    <row r="13" spans="1:7" ht="30">
      <c r="A13" s="1" t="s">
        <v>599</v>
      </c>
      <c r="B13" s="2">
        <v>2009</v>
      </c>
      <c r="C13" s="1" t="s">
        <v>62</v>
      </c>
      <c r="D13" s="3" t="s">
        <v>600</v>
      </c>
      <c r="E13" s="1" t="s">
        <v>64</v>
      </c>
      <c r="F13" s="4">
        <v>500</v>
      </c>
      <c r="G13" s="1" t="s">
        <v>580</v>
      </c>
    </row>
    <row r="14" spans="1:7" ht="30">
      <c r="A14" s="1" t="s">
        <v>595</v>
      </c>
      <c r="B14" s="2">
        <v>2015</v>
      </c>
      <c r="C14" s="1" t="s">
        <v>62</v>
      </c>
      <c r="D14" s="3" t="s">
        <v>601</v>
      </c>
      <c r="E14" s="1" t="s">
        <v>64</v>
      </c>
      <c r="F14" s="4">
        <v>80.739999999999995</v>
      </c>
      <c r="G14" s="1" t="s">
        <v>580</v>
      </c>
    </row>
    <row r="15" spans="1:7" ht="30">
      <c r="A15" s="1" t="s">
        <v>602</v>
      </c>
      <c r="B15" s="2">
        <v>2015</v>
      </c>
      <c r="C15" s="1" t="s">
        <v>62</v>
      </c>
      <c r="D15" s="3" t="s">
        <v>96</v>
      </c>
      <c r="E15" s="1" t="s">
        <v>64</v>
      </c>
      <c r="F15" s="4">
        <v>56.58</v>
      </c>
      <c r="G15" s="1" t="s">
        <v>580</v>
      </c>
    </row>
    <row r="16" spans="1:7" ht="30">
      <c r="A16" s="1" t="s">
        <v>578</v>
      </c>
      <c r="B16" s="2">
        <v>2015</v>
      </c>
      <c r="C16" s="1" t="s">
        <v>62</v>
      </c>
      <c r="D16" s="3" t="s">
        <v>603</v>
      </c>
      <c r="E16" s="1" t="s">
        <v>64</v>
      </c>
      <c r="F16" s="4">
        <v>881.82</v>
      </c>
      <c r="G16" s="1" t="s">
        <v>580</v>
      </c>
    </row>
    <row r="17" spans="1:7" ht="30">
      <c r="A17" s="1" t="s">
        <v>578</v>
      </c>
      <c r="B17" s="2">
        <v>2015</v>
      </c>
      <c r="C17" s="1" t="s">
        <v>62</v>
      </c>
      <c r="D17" s="3" t="s">
        <v>603</v>
      </c>
      <c r="E17" s="1" t="s">
        <v>64</v>
      </c>
      <c r="F17" s="4">
        <v>881.82</v>
      </c>
      <c r="G17" s="1" t="s">
        <v>580</v>
      </c>
    </row>
    <row r="18" spans="1:7" ht="30">
      <c r="A18" s="1" t="s">
        <v>578</v>
      </c>
      <c r="B18" s="2">
        <v>2015</v>
      </c>
      <c r="C18" s="1" t="s">
        <v>62</v>
      </c>
      <c r="D18" s="3" t="s">
        <v>603</v>
      </c>
      <c r="E18" s="1" t="s">
        <v>64</v>
      </c>
      <c r="F18" s="4">
        <v>881.82</v>
      </c>
      <c r="G18" s="1" t="s">
        <v>580</v>
      </c>
    </row>
    <row r="19" spans="1:7" ht="30">
      <c r="A19" s="1" t="s">
        <v>604</v>
      </c>
      <c r="B19" s="2">
        <v>2017</v>
      </c>
      <c r="C19" s="1" t="s">
        <v>1</v>
      </c>
      <c r="D19" s="3" t="s">
        <v>605</v>
      </c>
      <c r="E19" s="1" t="s">
        <v>8</v>
      </c>
      <c r="F19" s="4">
        <v>1140</v>
      </c>
      <c r="G19" s="1" t="s">
        <v>580</v>
      </c>
    </row>
    <row r="20" spans="1:7" ht="30">
      <c r="A20" s="1" t="s">
        <v>606</v>
      </c>
      <c r="B20" s="2">
        <v>2017</v>
      </c>
      <c r="C20" s="1" t="s">
        <v>62</v>
      </c>
      <c r="D20" s="3" t="s">
        <v>605</v>
      </c>
      <c r="E20" s="1" t="s">
        <v>64</v>
      </c>
      <c r="F20" s="4">
        <v>532</v>
      </c>
      <c r="G20" s="1" t="s">
        <v>580</v>
      </c>
    </row>
    <row r="21" spans="1:7" ht="30">
      <c r="A21" s="1" t="s">
        <v>606</v>
      </c>
      <c r="B21" s="2">
        <v>2017</v>
      </c>
      <c r="C21" s="1" t="s">
        <v>62</v>
      </c>
      <c r="D21" s="3" t="s">
        <v>605</v>
      </c>
      <c r="E21" s="1" t="s">
        <v>64</v>
      </c>
      <c r="F21" s="4">
        <v>532</v>
      </c>
      <c r="G21" s="1" t="s">
        <v>580</v>
      </c>
    </row>
    <row r="22" spans="1:7" ht="30">
      <c r="A22" s="1" t="s">
        <v>606</v>
      </c>
      <c r="B22" s="2">
        <v>2017</v>
      </c>
      <c r="C22" s="1" t="s">
        <v>62</v>
      </c>
      <c r="D22" s="3" t="s">
        <v>605</v>
      </c>
      <c r="E22" s="1" t="s">
        <v>64</v>
      </c>
      <c r="F22" s="4">
        <v>532</v>
      </c>
      <c r="G22" s="1" t="s">
        <v>580</v>
      </c>
    </row>
    <row r="23" spans="1:7" ht="30">
      <c r="A23" s="1" t="s">
        <v>606</v>
      </c>
      <c r="B23" s="2">
        <v>2017</v>
      </c>
      <c r="C23" s="1" t="s">
        <v>62</v>
      </c>
      <c r="D23" s="3" t="s">
        <v>607</v>
      </c>
      <c r="E23" s="1" t="s">
        <v>64</v>
      </c>
      <c r="F23" s="4">
        <v>532</v>
      </c>
      <c r="G23" s="1" t="s">
        <v>580</v>
      </c>
    </row>
    <row r="24" spans="1:7" ht="30">
      <c r="A24" s="1" t="s">
        <v>606</v>
      </c>
      <c r="B24" s="2">
        <v>2017</v>
      </c>
      <c r="C24" s="1" t="s">
        <v>62</v>
      </c>
      <c r="D24" s="3" t="s">
        <v>607</v>
      </c>
      <c r="E24" s="1" t="s">
        <v>64</v>
      </c>
      <c r="F24" s="4">
        <v>532</v>
      </c>
      <c r="G24" s="1" t="s">
        <v>580</v>
      </c>
    </row>
    <row r="25" spans="1:7" ht="30">
      <c r="A25" s="1" t="s">
        <v>606</v>
      </c>
      <c r="B25" s="2">
        <v>2017</v>
      </c>
      <c r="C25" s="1" t="s">
        <v>62</v>
      </c>
      <c r="D25" s="3" t="s">
        <v>607</v>
      </c>
      <c r="E25" s="1" t="s">
        <v>64</v>
      </c>
      <c r="F25" s="4">
        <v>532</v>
      </c>
      <c r="G25" s="1" t="s">
        <v>580</v>
      </c>
    </row>
    <row r="26" spans="1:7" ht="30">
      <c r="A26" s="1" t="s">
        <v>606</v>
      </c>
      <c r="B26" s="2">
        <v>2017</v>
      </c>
      <c r="C26" s="1" t="s">
        <v>62</v>
      </c>
      <c r="D26" s="3" t="s">
        <v>607</v>
      </c>
      <c r="E26" s="1" t="s">
        <v>64</v>
      </c>
      <c r="F26" s="4">
        <v>532</v>
      </c>
      <c r="G26" s="1" t="s">
        <v>580</v>
      </c>
    </row>
    <row r="27" spans="1:7" ht="30">
      <c r="A27" s="1" t="s">
        <v>606</v>
      </c>
      <c r="B27" s="2">
        <v>2017</v>
      </c>
      <c r="C27" s="1" t="s">
        <v>62</v>
      </c>
      <c r="D27" s="3" t="s">
        <v>607</v>
      </c>
      <c r="E27" s="1" t="s">
        <v>64</v>
      </c>
      <c r="F27" s="4">
        <v>532</v>
      </c>
      <c r="G27" s="1" t="s">
        <v>580</v>
      </c>
    </row>
    <row r="28" spans="1:7" ht="30">
      <c r="A28" s="1" t="s">
        <v>606</v>
      </c>
      <c r="B28" s="2">
        <v>2017</v>
      </c>
      <c r="C28" s="1" t="s">
        <v>62</v>
      </c>
      <c r="D28" s="3" t="s">
        <v>608</v>
      </c>
      <c r="E28" s="1" t="s">
        <v>64</v>
      </c>
      <c r="F28" s="4">
        <v>532</v>
      </c>
      <c r="G28" s="1" t="s">
        <v>580</v>
      </c>
    </row>
    <row r="29" spans="1:7" ht="30">
      <c r="A29" s="1" t="s">
        <v>606</v>
      </c>
      <c r="B29" s="2">
        <v>2017</v>
      </c>
      <c r="C29" s="1" t="s">
        <v>62</v>
      </c>
      <c r="D29" s="3" t="s">
        <v>608</v>
      </c>
      <c r="E29" s="1" t="s">
        <v>64</v>
      </c>
      <c r="F29" s="4">
        <v>532</v>
      </c>
      <c r="G29" s="1" t="s">
        <v>580</v>
      </c>
    </row>
    <row r="30" spans="1:7" ht="30">
      <c r="A30" s="1" t="s">
        <v>606</v>
      </c>
      <c r="B30" s="2">
        <v>2017</v>
      </c>
      <c r="C30" s="1" t="s">
        <v>62</v>
      </c>
      <c r="D30" s="3" t="s">
        <v>608</v>
      </c>
      <c r="E30" s="1" t="s">
        <v>64</v>
      </c>
      <c r="F30" s="4">
        <v>532</v>
      </c>
      <c r="G30" s="1" t="s">
        <v>580</v>
      </c>
    </row>
    <row r="31" spans="1:7" ht="30">
      <c r="A31" s="1" t="s">
        <v>606</v>
      </c>
      <c r="B31" s="2">
        <v>2017</v>
      </c>
      <c r="C31" s="1" t="s">
        <v>62</v>
      </c>
      <c r="D31" s="3" t="s">
        <v>608</v>
      </c>
      <c r="E31" s="1" t="s">
        <v>64</v>
      </c>
      <c r="F31" s="4">
        <v>532</v>
      </c>
      <c r="G31" s="1" t="s">
        <v>580</v>
      </c>
    </row>
    <row r="32" spans="1:7" ht="30">
      <c r="A32" s="1" t="s">
        <v>606</v>
      </c>
      <c r="B32" s="2">
        <v>2017</v>
      </c>
      <c r="C32" s="1" t="s">
        <v>62</v>
      </c>
      <c r="D32" s="3" t="s">
        <v>608</v>
      </c>
      <c r="E32" s="1" t="s">
        <v>64</v>
      </c>
      <c r="F32" s="4">
        <v>532</v>
      </c>
      <c r="G32" s="1" t="s">
        <v>580</v>
      </c>
    </row>
    <row r="33" spans="1:7" ht="30">
      <c r="A33" s="1" t="s">
        <v>602</v>
      </c>
      <c r="B33" s="2">
        <v>2016</v>
      </c>
      <c r="C33" s="1" t="s">
        <v>62</v>
      </c>
      <c r="D33" s="3" t="s">
        <v>90</v>
      </c>
      <c r="E33" s="1" t="s">
        <v>64</v>
      </c>
      <c r="F33" s="4">
        <v>51.66</v>
      </c>
      <c r="G33" s="1" t="s">
        <v>580</v>
      </c>
    </row>
    <row r="34" spans="1:7" ht="30">
      <c r="A34" s="1" t="s">
        <v>606</v>
      </c>
      <c r="B34" s="2">
        <v>2017</v>
      </c>
      <c r="C34" s="1" t="s">
        <v>62</v>
      </c>
      <c r="D34" s="3" t="s">
        <v>106</v>
      </c>
      <c r="E34" s="1" t="s">
        <v>64</v>
      </c>
      <c r="F34" s="4">
        <v>595.73</v>
      </c>
      <c r="G34" s="1" t="s">
        <v>580</v>
      </c>
    </row>
    <row r="35" spans="1:7" ht="45">
      <c r="A35" s="1" t="s">
        <v>609</v>
      </c>
      <c r="B35" s="2">
        <v>2019</v>
      </c>
      <c r="C35" s="1" t="s">
        <v>62</v>
      </c>
      <c r="D35" s="3" t="s">
        <v>392</v>
      </c>
      <c r="E35" s="1" t="s">
        <v>64</v>
      </c>
      <c r="F35" s="4">
        <v>169</v>
      </c>
      <c r="G35" s="1" t="s">
        <v>580</v>
      </c>
    </row>
    <row r="36" spans="1:7" ht="45">
      <c r="A36" s="1" t="s">
        <v>610</v>
      </c>
      <c r="B36" s="2">
        <v>2015</v>
      </c>
      <c r="C36" s="1" t="s">
        <v>62</v>
      </c>
      <c r="D36" s="3" t="s">
        <v>569</v>
      </c>
      <c r="E36" s="1" t="s">
        <v>64</v>
      </c>
      <c r="F36" s="4">
        <v>136.9</v>
      </c>
      <c r="G36" s="1" t="s">
        <v>580</v>
      </c>
    </row>
    <row r="37" spans="1:7" ht="45">
      <c r="A37" s="1" t="s">
        <v>611</v>
      </c>
      <c r="B37" s="2">
        <v>2019</v>
      </c>
      <c r="C37" s="1" t="s">
        <v>62</v>
      </c>
      <c r="D37" s="3" t="s">
        <v>612</v>
      </c>
      <c r="E37" s="1" t="s">
        <v>64</v>
      </c>
      <c r="F37" s="4">
        <v>69.900000000000006</v>
      </c>
      <c r="G37" s="1" t="s">
        <v>580</v>
      </c>
    </row>
    <row r="38" spans="1:7" ht="45">
      <c r="A38" s="1" t="s">
        <v>611</v>
      </c>
      <c r="B38" s="2">
        <v>2019</v>
      </c>
      <c r="C38" s="1" t="s">
        <v>62</v>
      </c>
      <c r="D38" s="3" t="s">
        <v>613</v>
      </c>
      <c r="E38" s="1" t="s">
        <v>64</v>
      </c>
      <c r="F38" s="4">
        <v>69.900000000000006</v>
      </c>
      <c r="G38" s="1" t="s">
        <v>580</v>
      </c>
    </row>
    <row r="39" spans="1:7" ht="30">
      <c r="A39" s="1" t="s">
        <v>614</v>
      </c>
      <c r="B39" s="2">
        <v>2014</v>
      </c>
      <c r="C39" s="1" t="s">
        <v>62</v>
      </c>
      <c r="D39" s="3" t="s">
        <v>615</v>
      </c>
      <c r="E39" s="1" t="s">
        <v>64</v>
      </c>
      <c r="F39" s="4">
        <v>547.35</v>
      </c>
      <c r="G39" s="1" t="s">
        <v>580</v>
      </c>
    </row>
    <row r="40" spans="1:7" ht="30">
      <c r="A40" s="1" t="s">
        <v>614</v>
      </c>
      <c r="B40" s="2">
        <v>2014</v>
      </c>
      <c r="C40" s="1" t="s">
        <v>62</v>
      </c>
      <c r="D40" s="3" t="s">
        <v>615</v>
      </c>
      <c r="E40" s="1" t="s">
        <v>64</v>
      </c>
      <c r="F40" s="4">
        <v>547.35</v>
      </c>
      <c r="G40" s="1" t="s">
        <v>580</v>
      </c>
    </row>
    <row r="41" spans="1:7" ht="30">
      <c r="A41" s="1" t="s">
        <v>614</v>
      </c>
      <c r="B41" s="2">
        <v>2014</v>
      </c>
      <c r="C41" s="1" t="s">
        <v>62</v>
      </c>
      <c r="D41" s="3" t="s">
        <v>615</v>
      </c>
      <c r="E41" s="1" t="s">
        <v>64</v>
      </c>
      <c r="F41" s="4">
        <v>547.35</v>
      </c>
      <c r="G41" s="1" t="s">
        <v>580</v>
      </c>
    </row>
    <row r="42" spans="1:7" ht="30">
      <c r="A42" s="1" t="s">
        <v>578</v>
      </c>
      <c r="B42" s="2">
        <v>2014</v>
      </c>
      <c r="C42" s="1" t="s">
        <v>62</v>
      </c>
      <c r="D42" s="3" t="s">
        <v>616</v>
      </c>
      <c r="E42" s="1" t="s">
        <v>64</v>
      </c>
      <c r="F42" s="4">
        <v>528.9</v>
      </c>
      <c r="G42" s="1" t="s">
        <v>580</v>
      </c>
    </row>
    <row r="43" spans="1:7" ht="30">
      <c r="A43" s="1" t="s">
        <v>578</v>
      </c>
      <c r="B43" s="2">
        <v>2017</v>
      </c>
      <c r="C43" s="1" t="s">
        <v>62</v>
      </c>
      <c r="D43" s="3" t="s">
        <v>616</v>
      </c>
      <c r="E43" s="1" t="s">
        <v>64</v>
      </c>
      <c r="F43" s="4">
        <v>528.9</v>
      </c>
      <c r="G43" s="1" t="s">
        <v>580</v>
      </c>
    </row>
    <row r="44" spans="1:7" ht="30">
      <c r="A44" s="1" t="s">
        <v>578</v>
      </c>
      <c r="B44" s="2">
        <v>2014</v>
      </c>
      <c r="C44" s="1" t="s">
        <v>62</v>
      </c>
      <c r="D44" s="3" t="s">
        <v>616</v>
      </c>
      <c r="E44" s="1" t="s">
        <v>64</v>
      </c>
      <c r="F44" s="4">
        <v>528.9</v>
      </c>
      <c r="G44" s="1" t="s">
        <v>580</v>
      </c>
    </row>
    <row r="45" spans="1:7" ht="30">
      <c r="A45" s="1" t="s">
        <v>578</v>
      </c>
      <c r="B45" s="2">
        <v>2016</v>
      </c>
      <c r="C45" s="1" t="s">
        <v>62</v>
      </c>
      <c r="D45" s="3" t="s">
        <v>616</v>
      </c>
      <c r="E45" s="1" t="s">
        <v>64</v>
      </c>
      <c r="F45" s="4">
        <v>528.9</v>
      </c>
      <c r="G45" s="1" t="s">
        <v>580</v>
      </c>
    </row>
    <row r="46" spans="1:7" ht="30">
      <c r="A46" s="1" t="s">
        <v>578</v>
      </c>
      <c r="B46" s="2">
        <v>2014</v>
      </c>
      <c r="C46" s="1" t="s">
        <v>62</v>
      </c>
      <c r="D46" s="3" t="s">
        <v>616</v>
      </c>
      <c r="E46" s="1" t="s">
        <v>64</v>
      </c>
      <c r="F46" s="4">
        <v>528.9</v>
      </c>
      <c r="G46" s="1" t="s">
        <v>580</v>
      </c>
    </row>
    <row r="47" spans="1:7" ht="45">
      <c r="A47" s="1" t="s">
        <v>617</v>
      </c>
      <c r="B47" s="2">
        <v>2019</v>
      </c>
      <c r="C47" s="1" t="s">
        <v>62</v>
      </c>
      <c r="D47" s="3" t="s">
        <v>618</v>
      </c>
      <c r="E47" s="1" t="s">
        <v>64</v>
      </c>
      <c r="F47" s="4">
        <v>121.77</v>
      </c>
      <c r="G47" s="1" t="s">
        <v>580</v>
      </c>
    </row>
    <row r="48" spans="1:7" ht="30">
      <c r="A48" s="1" t="s">
        <v>614</v>
      </c>
      <c r="B48" s="2">
        <v>2014</v>
      </c>
      <c r="C48" s="1" t="s">
        <v>62</v>
      </c>
      <c r="D48" s="3" t="s">
        <v>619</v>
      </c>
      <c r="E48" s="1" t="s">
        <v>64</v>
      </c>
      <c r="F48" s="4">
        <v>547.35</v>
      </c>
      <c r="G48" s="1" t="s">
        <v>580</v>
      </c>
    </row>
    <row r="49" spans="1:7" ht="30">
      <c r="A49" s="1" t="s">
        <v>614</v>
      </c>
      <c r="B49" s="2">
        <v>2014</v>
      </c>
      <c r="C49" s="1" t="s">
        <v>62</v>
      </c>
      <c r="D49" s="3" t="s">
        <v>619</v>
      </c>
      <c r="E49" s="1" t="s">
        <v>64</v>
      </c>
      <c r="F49" s="4">
        <v>547.35</v>
      </c>
      <c r="G49" s="1" t="s">
        <v>580</v>
      </c>
    </row>
    <row r="50" spans="1:7" ht="30">
      <c r="A50" s="1" t="s">
        <v>614</v>
      </c>
      <c r="B50" s="2">
        <v>2014</v>
      </c>
      <c r="C50" s="1" t="s">
        <v>62</v>
      </c>
      <c r="D50" s="3" t="s">
        <v>620</v>
      </c>
      <c r="E50" s="1" t="s">
        <v>64</v>
      </c>
      <c r="F50" s="4">
        <v>547.35</v>
      </c>
      <c r="G50" s="1" t="s">
        <v>580</v>
      </c>
    </row>
    <row r="51" spans="1:7" ht="30">
      <c r="A51" s="1" t="s">
        <v>614</v>
      </c>
      <c r="B51" s="2">
        <v>2012</v>
      </c>
      <c r="C51" s="1" t="s">
        <v>62</v>
      </c>
      <c r="D51" s="3" t="s">
        <v>621</v>
      </c>
      <c r="E51" s="1" t="s">
        <v>64</v>
      </c>
      <c r="F51" s="4">
        <v>547.35</v>
      </c>
      <c r="G51" s="1" t="s">
        <v>580</v>
      </c>
    </row>
    <row r="52" spans="1:7" ht="30">
      <c r="A52" s="1" t="s">
        <v>614</v>
      </c>
      <c r="B52" s="2">
        <v>2014</v>
      </c>
      <c r="C52" s="1" t="s">
        <v>1</v>
      </c>
      <c r="D52" s="3" t="s">
        <v>622</v>
      </c>
      <c r="E52" s="1" t="s">
        <v>8</v>
      </c>
      <c r="F52" s="4">
        <v>547.35</v>
      </c>
      <c r="G52" s="1" t="s">
        <v>580</v>
      </c>
    </row>
    <row r="53" spans="1:7" ht="30">
      <c r="A53" s="1" t="s">
        <v>623</v>
      </c>
      <c r="B53" s="2">
        <v>2014</v>
      </c>
      <c r="C53" s="1" t="s">
        <v>1</v>
      </c>
      <c r="D53" s="3" t="s">
        <v>622</v>
      </c>
      <c r="E53" s="1" t="s">
        <v>8</v>
      </c>
      <c r="F53" s="4">
        <v>575.64</v>
      </c>
      <c r="G53" s="1" t="s">
        <v>580</v>
      </c>
    </row>
    <row r="54" spans="1:7" ht="30">
      <c r="A54" s="1" t="s">
        <v>578</v>
      </c>
      <c r="B54" s="2">
        <v>2018</v>
      </c>
      <c r="C54" s="1" t="s">
        <v>62</v>
      </c>
      <c r="D54" s="3" t="s">
        <v>622</v>
      </c>
      <c r="E54" s="1" t="s">
        <v>64</v>
      </c>
      <c r="F54" s="4">
        <v>528.9</v>
      </c>
      <c r="G54" s="1" t="s">
        <v>580</v>
      </c>
    </row>
    <row r="55" spans="1:7" ht="30">
      <c r="A55" s="1" t="s">
        <v>578</v>
      </c>
      <c r="B55" s="2">
        <v>2016</v>
      </c>
      <c r="C55" s="1" t="s">
        <v>62</v>
      </c>
      <c r="D55" s="3" t="s">
        <v>624</v>
      </c>
      <c r="E55" s="1" t="s">
        <v>64</v>
      </c>
      <c r="F55" s="4">
        <v>528.9</v>
      </c>
      <c r="G55" s="1" t="s">
        <v>580</v>
      </c>
    </row>
    <row r="56" spans="1:7" ht="30">
      <c r="A56" s="1" t="s">
        <v>578</v>
      </c>
      <c r="B56" s="2">
        <v>2016</v>
      </c>
      <c r="C56" s="1" t="s">
        <v>62</v>
      </c>
      <c r="D56" s="3" t="s">
        <v>625</v>
      </c>
      <c r="E56" s="1" t="s">
        <v>64</v>
      </c>
      <c r="F56" s="4">
        <v>528.9</v>
      </c>
      <c r="G56" s="1" t="s">
        <v>580</v>
      </c>
    </row>
    <row r="57" spans="1:7" ht="30">
      <c r="A57" s="1" t="s">
        <v>578</v>
      </c>
      <c r="B57" s="2">
        <v>2016</v>
      </c>
      <c r="C57" s="1" t="s">
        <v>62</v>
      </c>
      <c r="D57" s="3" t="s">
        <v>626</v>
      </c>
      <c r="E57" s="1" t="s">
        <v>64</v>
      </c>
      <c r="F57" s="4">
        <v>528.9</v>
      </c>
      <c r="G57" s="1" t="s">
        <v>580</v>
      </c>
    </row>
    <row r="58" spans="1:7" ht="30">
      <c r="A58" s="1" t="s">
        <v>604</v>
      </c>
      <c r="B58" s="2">
        <v>2017</v>
      </c>
      <c r="C58" s="1" t="s">
        <v>1</v>
      </c>
      <c r="D58" s="3" t="s">
        <v>627</v>
      </c>
      <c r="E58" s="1" t="s">
        <v>8</v>
      </c>
      <c r="F58" s="4">
        <v>1140</v>
      </c>
      <c r="G58" s="1" t="s">
        <v>580</v>
      </c>
    </row>
    <row r="59" spans="1:7" ht="30">
      <c r="A59" s="1" t="s">
        <v>628</v>
      </c>
      <c r="B59" s="2">
        <v>2020</v>
      </c>
      <c r="C59" s="1" t="s">
        <v>62</v>
      </c>
      <c r="D59" s="3" t="s">
        <v>629</v>
      </c>
      <c r="E59" s="1" t="s">
        <v>64</v>
      </c>
      <c r="F59" s="4">
        <v>68.88</v>
      </c>
      <c r="G59" s="1" t="s">
        <v>580</v>
      </c>
    </row>
    <row r="60" spans="1:7" ht="30">
      <c r="A60" s="1" t="s">
        <v>628</v>
      </c>
      <c r="B60" s="2">
        <v>2020</v>
      </c>
      <c r="C60" s="1" t="s">
        <v>62</v>
      </c>
      <c r="D60" s="3" t="s">
        <v>629</v>
      </c>
      <c r="E60" s="1" t="s">
        <v>64</v>
      </c>
      <c r="F60" s="4">
        <v>68.88</v>
      </c>
      <c r="G60" s="1" t="s">
        <v>580</v>
      </c>
    </row>
    <row r="61" spans="1:7" ht="30">
      <c r="A61" s="1" t="s">
        <v>578</v>
      </c>
      <c r="B61" s="2">
        <v>2016</v>
      </c>
      <c r="C61" s="1" t="s">
        <v>62</v>
      </c>
      <c r="D61" s="3" t="s">
        <v>630</v>
      </c>
      <c r="E61" s="1" t="s">
        <v>64</v>
      </c>
      <c r="F61" s="4">
        <v>528.9</v>
      </c>
      <c r="G61" s="1" t="s">
        <v>580</v>
      </c>
    </row>
    <row r="62" spans="1:7" ht="30">
      <c r="A62" s="1" t="s">
        <v>578</v>
      </c>
      <c r="B62" s="2">
        <v>2015</v>
      </c>
      <c r="C62" s="1" t="s">
        <v>62</v>
      </c>
      <c r="D62" s="3" t="s">
        <v>631</v>
      </c>
      <c r="E62" s="1" t="s">
        <v>64</v>
      </c>
      <c r="F62" s="4">
        <v>528.9</v>
      </c>
      <c r="G62" s="1" t="s">
        <v>580</v>
      </c>
    </row>
    <row r="63" spans="1:7" ht="30">
      <c r="A63" s="1" t="s">
        <v>578</v>
      </c>
      <c r="B63" s="2">
        <v>2016</v>
      </c>
      <c r="C63" s="1" t="s">
        <v>62</v>
      </c>
      <c r="D63" s="3" t="s">
        <v>632</v>
      </c>
      <c r="E63" s="1" t="s">
        <v>64</v>
      </c>
      <c r="F63" s="4">
        <v>528.9</v>
      </c>
      <c r="G63" s="1" t="s">
        <v>580</v>
      </c>
    </row>
    <row r="64" spans="1:7" ht="30">
      <c r="A64" s="1" t="s">
        <v>578</v>
      </c>
      <c r="B64" s="2">
        <v>2016</v>
      </c>
      <c r="C64" s="1" t="s">
        <v>62</v>
      </c>
      <c r="D64" s="3" t="s">
        <v>633</v>
      </c>
      <c r="E64" s="1" t="s">
        <v>64</v>
      </c>
      <c r="F64" s="4">
        <v>528.9</v>
      </c>
      <c r="G64" s="1" t="s">
        <v>580</v>
      </c>
    </row>
    <row r="65" spans="1:7" ht="30">
      <c r="A65" s="1" t="s">
        <v>578</v>
      </c>
      <c r="B65" s="2">
        <v>2018</v>
      </c>
      <c r="C65" s="1" t="s">
        <v>62</v>
      </c>
      <c r="D65" s="3" t="s">
        <v>634</v>
      </c>
      <c r="E65" s="1" t="s">
        <v>64</v>
      </c>
      <c r="F65" s="4">
        <v>528.9</v>
      </c>
      <c r="G65" s="1" t="s">
        <v>580</v>
      </c>
    </row>
    <row r="66" spans="1:7" ht="30">
      <c r="A66" s="1" t="s">
        <v>578</v>
      </c>
      <c r="B66" s="2">
        <v>2016</v>
      </c>
      <c r="C66" s="1" t="s">
        <v>62</v>
      </c>
      <c r="D66" s="3" t="s">
        <v>294</v>
      </c>
      <c r="E66" s="1" t="s">
        <v>64</v>
      </c>
      <c r="F66" s="4">
        <v>528.9</v>
      </c>
      <c r="G66" s="1" t="s">
        <v>580</v>
      </c>
    </row>
    <row r="67" spans="1:7" ht="30">
      <c r="A67" s="1" t="s">
        <v>578</v>
      </c>
      <c r="B67" s="2">
        <v>2016</v>
      </c>
      <c r="C67" s="1" t="s">
        <v>62</v>
      </c>
      <c r="D67" s="3" t="s">
        <v>635</v>
      </c>
      <c r="E67" s="1" t="s">
        <v>64</v>
      </c>
      <c r="F67" s="4">
        <v>528.9</v>
      </c>
      <c r="G67" s="1" t="s">
        <v>580</v>
      </c>
    </row>
    <row r="68" spans="1:7" ht="30">
      <c r="A68" s="1" t="s">
        <v>578</v>
      </c>
      <c r="B68" s="2">
        <v>2016</v>
      </c>
      <c r="C68" s="1" t="s">
        <v>62</v>
      </c>
      <c r="D68" s="3" t="s">
        <v>636</v>
      </c>
      <c r="E68" s="1" t="s">
        <v>64</v>
      </c>
      <c r="F68" s="4">
        <v>528.9</v>
      </c>
      <c r="G68" s="1" t="s">
        <v>580</v>
      </c>
    </row>
    <row r="69" spans="1:7" ht="30">
      <c r="A69" s="1" t="s">
        <v>578</v>
      </c>
      <c r="B69" s="2">
        <v>2018</v>
      </c>
      <c r="C69" s="1" t="s">
        <v>62</v>
      </c>
      <c r="D69" s="3" t="s">
        <v>636</v>
      </c>
      <c r="E69" s="1" t="s">
        <v>64</v>
      </c>
      <c r="F69" s="4">
        <v>528.9</v>
      </c>
      <c r="G69" s="1" t="s">
        <v>580</v>
      </c>
    </row>
    <row r="70" spans="1:7" ht="30">
      <c r="A70" s="1" t="s">
        <v>578</v>
      </c>
      <c r="B70" s="2">
        <v>2016</v>
      </c>
      <c r="C70" s="1" t="s">
        <v>62</v>
      </c>
      <c r="D70" s="3" t="s">
        <v>636</v>
      </c>
      <c r="E70" s="1" t="s">
        <v>64</v>
      </c>
      <c r="F70" s="4">
        <v>528.9</v>
      </c>
      <c r="G70" s="1" t="s">
        <v>580</v>
      </c>
    </row>
    <row r="71" spans="1:7" ht="30">
      <c r="A71" s="1" t="s">
        <v>578</v>
      </c>
      <c r="B71" s="2">
        <v>2016</v>
      </c>
      <c r="C71" s="1" t="s">
        <v>62</v>
      </c>
      <c r="D71" s="3" t="s">
        <v>636</v>
      </c>
      <c r="E71" s="1" t="s">
        <v>64</v>
      </c>
      <c r="F71" s="4">
        <v>528.9</v>
      </c>
      <c r="G71" s="1" t="s">
        <v>580</v>
      </c>
    </row>
    <row r="72" spans="1:7" ht="30">
      <c r="A72" s="1" t="s">
        <v>614</v>
      </c>
      <c r="B72" s="2">
        <v>2014</v>
      </c>
      <c r="C72" s="1" t="s">
        <v>62</v>
      </c>
      <c r="D72" s="3" t="s">
        <v>637</v>
      </c>
      <c r="E72" s="1" t="s">
        <v>64</v>
      </c>
      <c r="F72" s="4">
        <v>547.35</v>
      </c>
      <c r="G72" s="1" t="s">
        <v>580</v>
      </c>
    </row>
    <row r="73" spans="1:7" ht="30">
      <c r="A73" s="1" t="s">
        <v>578</v>
      </c>
      <c r="B73" s="2">
        <v>2016</v>
      </c>
      <c r="C73" s="1" t="s">
        <v>62</v>
      </c>
      <c r="D73" s="3" t="s">
        <v>637</v>
      </c>
      <c r="E73" s="1" t="s">
        <v>64</v>
      </c>
      <c r="F73" s="4">
        <v>528.9</v>
      </c>
      <c r="G73" s="1" t="s">
        <v>580</v>
      </c>
    </row>
    <row r="74" spans="1:7" ht="30">
      <c r="A74" s="1" t="s">
        <v>578</v>
      </c>
      <c r="B74" s="2">
        <v>2016</v>
      </c>
      <c r="C74" s="1" t="s">
        <v>62</v>
      </c>
      <c r="D74" s="3" t="s">
        <v>637</v>
      </c>
      <c r="E74" s="1" t="s">
        <v>64</v>
      </c>
      <c r="F74" s="4">
        <v>528.9</v>
      </c>
      <c r="G74" s="1" t="s">
        <v>580</v>
      </c>
    </row>
    <row r="75" spans="1:7" ht="30">
      <c r="A75" s="1" t="s">
        <v>578</v>
      </c>
      <c r="B75" s="2">
        <v>2017</v>
      </c>
      <c r="C75" s="1" t="s">
        <v>62</v>
      </c>
      <c r="D75" s="3" t="s">
        <v>637</v>
      </c>
      <c r="E75" s="1" t="s">
        <v>64</v>
      </c>
      <c r="F75" s="4">
        <v>554.98</v>
      </c>
      <c r="G75" s="1" t="s">
        <v>580</v>
      </c>
    </row>
    <row r="76" spans="1:7" ht="30">
      <c r="A76" s="1" t="s">
        <v>578</v>
      </c>
      <c r="B76" s="2">
        <v>2017</v>
      </c>
      <c r="C76" s="1" t="s">
        <v>62</v>
      </c>
      <c r="D76" s="3" t="s">
        <v>637</v>
      </c>
      <c r="E76" s="1" t="s">
        <v>64</v>
      </c>
      <c r="F76" s="4">
        <v>554.98</v>
      </c>
      <c r="G76" s="1" t="s">
        <v>580</v>
      </c>
    </row>
    <row r="77" spans="1:7" ht="30">
      <c r="A77" s="1" t="s">
        <v>578</v>
      </c>
      <c r="B77" s="2">
        <v>2016</v>
      </c>
      <c r="C77" s="1" t="s">
        <v>62</v>
      </c>
      <c r="D77" s="3" t="s">
        <v>638</v>
      </c>
      <c r="E77" s="1" t="s">
        <v>64</v>
      </c>
      <c r="F77" s="4">
        <v>202.95</v>
      </c>
      <c r="G77" s="1" t="s">
        <v>580</v>
      </c>
    </row>
    <row r="78" spans="1:7" ht="30">
      <c r="A78" s="1" t="s">
        <v>578</v>
      </c>
      <c r="B78" s="2">
        <v>2017</v>
      </c>
      <c r="C78" s="1" t="s">
        <v>62</v>
      </c>
      <c r="D78" s="3" t="s">
        <v>159</v>
      </c>
      <c r="E78" s="1" t="s">
        <v>64</v>
      </c>
      <c r="F78" s="4">
        <v>202.95</v>
      </c>
      <c r="G78" s="1" t="s">
        <v>580</v>
      </c>
    </row>
    <row r="79" spans="1:7" ht="30">
      <c r="A79" s="1" t="s">
        <v>578</v>
      </c>
      <c r="B79" s="2">
        <v>2017</v>
      </c>
      <c r="C79" s="1" t="s">
        <v>62</v>
      </c>
      <c r="D79" s="3" t="s">
        <v>639</v>
      </c>
      <c r="E79" s="1" t="s">
        <v>64</v>
      </c>
      <c r="F79" s="4">
        <v>202.95</v>
      </c>
      <c r="G79" s="1" t="s">
        <v>580</v>
      </c>
    </row>
    <row r="80" spans="1:7" ht="30">
      <c r="A80" s="1" t="s">
        <v>578</v>
      </c>
      <c r="B80" s="2">
        <v>2017</v>
      </c>
      <c r="C80" s="1" t="s">
        <v>62</v>
      </c>
      <c r="D80" s="3" t="s">
        <v>640</v>
      </c>
      <c r="E80" s="1" t="s">
        <v>64</v>
      </c>
      <c r="F80" s="4">
        <v>202.95</v>
      </c>
      <c r="G80" s="1" t="s">
        <v>580</v>
      </c>
    </row>
    <row r="81" spans="1:7" ht="30">
      <c r="A81" s="1" t="s">
        <v>578</v>
      </c>
      <c r="B81" s="2">
        <v>2017</v>
      </c>
      <c r="C81" s="1" t="s">
        <v>62</v>
      </c>
      <c r="D81" s="3" t="s">
        <v>640</v>
      </c>
      <c r="E81" s="1" t="s">
        <v>64</v>
      </c>
      <c r="F81" s="4">
        <v>202.95</v>
      </c>
      <c r="G81" s="1" t="s">
        <v>580</v>
      </c>
    </row>
    <row r="82" spans="1:7" ht="30">
      <c r="A82" s="1" t="s">
        <v>606</v>
      </c>
      <c r="B82" s="2">
        <v>2017</v>
      </c>
      <c r="C82" s="1" t="s">
        <v>62</v>
      </c>
      <c r="D82" s="3" t="s">
        <v>641</v>
      </c>
      <c r="E82" s="1" t="s">
        <v>64</v>
      </c>
      <c r="F82" s="4">
        <v>595.37</v>
      </c>
      <c r="G82" s="1" t="s">
        <v>580</v>
      </c>
    </row>
    <row r="83" spans="1:7" ht="30">
      <c r="A83" s="1" t="s">
        <v>606</v>
      </c>
      <c r="B83" s="2">
        <v>2017</v>
      </c>
      <c r="C83" s="1" t="s">
        <v>62</v>
      </c>
      <c r="D83" s="3" t="s">
        <v>641</v>
      </c>
      <c r="E83" s="1" t="s">
        <v>64</v>
      </c>
      <c r="F83" s="4">
        <v>595.37</v>
      </c>
      <c r="G83" s="1" t="s">
        <v>580</v>
      </c>
    </row>
    <row r="84" spans="1:7" ht="30">
      <c r="A84" s="1" t="s">
        <v>578</v>
      </c>
      <c r="B84" s="2">
        <v>2017</v>
      </c>
      <c r="C84" s="1" t="s">
        <v>62</v>
      </c>
      <c r="D84" s="3" t="s">
        <v>642</v>
      </c>
      <c r="E84" s="1" t="s">
        <v>64</v>
      </c>
      <c r="F84" s="4">
        <v>202.95</v>
      </c>
      <c r="G84" s="1" t="s">
        <v>580</v>
      </c>
    </row>
    <row r="85" spans="1:7" ht="30">
      <c r="A85" s="1" t="s">
        <v>606</v>
      </c>
      <c r="B85" s="2">
        <v>2017</v>
      </c>
      <c r="C85" s="1" t="s">
        <v>62</v>
      </c>
      <c r="D85" s="3" t="s">
        <v>643</v>
      </c>
      <c r="E85" s="1" t="s">
        <v>64</v>
      </c>
      <c r="F85" s="4">
        <v>595.37</v>
      </c>
      <c r="G85" s="1" t="s">
        <v>580</v>
      </c>
    </row>
    <row r="86" spans="1:7" ht="30">
      <c r="A86" s="1" t="s">
        <v>606</v>
      </c>
      <c r="B86" s="2">
        <v>2017</v>
      </c>
      <c r="C86" s="1" t="s">
        <v>62</v>
      </c>
      <c r="D86" s="3" t="s">
        <v>643</v>
      </c>
      <c r="E86" s="1" t="s">
        <v>64</v>
      </c>
      <c r="F86" s="4">
        <v>595.37</v>
      </c>
      <c r="G86" s="1" t="s">
        <v>580</v>
      </c>
    </row>
    <row r="87" spans="1:7" ht="30">
      <c r="A87" s="1" t="s">
        <v>606</v>
      </c>
      <c r="B87" s="2">
        <v>2017</v>
      </c>
      <c r="C87" s="1" t="s">
        <v>62</v>
      </c>
      <c r="D87" s="3" t="s">
        <v>643</v>
      </c>
      <c r="E87" s="1" t="s">
        <v>64</v>
      </c>
      <c r="F87" s="4">
        <v>595.37</v>
      </c>
      <c r="G87" s="1" t="s">
        <v>580</v>
      </c>
    </row>
    <row r="88" spans="1:7" ht="30">
      <c r="A88" s="1" t="s">
        <v>606</v>
      </c>
      <c r="B88" s="2">
        <v>2017</v>
      </c>
      <c r="C88" s="1" t="s">
        <v>62</v>
      </c>
      <c r="D88" s="3" t="s">
        <v>643</v>
      </c>
      <c r="E88" s="1" t="s">
        <v>64</v>
      </c>
      <c r="F88" s="4">
        <v>595.37</v>
      </c>
      <c r="G88" s="1" t="s">
        <v>580</v>
      </c>
    </row>
    <row r="89" spans="1:7" ht="30">
      <c r="A89" s="1" t="s">
        <v>606</v>
      </c>
      <c r="B89" s="2">
        <v>2017</v>
      </c>
      <c r="C89" s="1" t="s">
        <v>62</v>
      </c>
      <c r="D89" s="3" t="s">
        <v>644</v>
      </c>
      <c r="E89" s="1" t="s">
        <v>64</v>
      </c>
      <c r="F89" s="4">
        <v>595.37</v>
      </c>
      <c r="G89" s="1" t="s">
        <v>580</v>
      </c>
    </row>
    <row r="90" spans="1:7" ht="30">
      <c r="A90" s="1" t="s">
        <v>606</v>
      </c>
      <c r="B90" s="2">
        <v>2017</v>
      </c>
      <c r="C90" s="1" t="s">
        <v>62</v>
      </c>
      <c r="D90" s="3" t="s">
        <v>644</v>
      </c>
      <c r="E90" s="1" t="s">
        <v>64</v>
      </c>
      <c r="F90" s="4">
        <v>595.37</v>
      </c>
      <c r="G90" s="1" t="s">
        <v>580</v>
      </c>
    </row>
    <row r="91" spans="1:7" ht="30">
      <c r="A91" s="1" t="s">
        <v>606</v>
      </c>
      <c r="B91" s="2">
        <v>2017</v>
      </c>
      <c r="C91" s="1" t="s">
        <v>62</v>
      </c>
      <c r="D91" s="3" t="s">
        <v>645</v>
      </c>
      <c r="E91" s="1" t="s">
        <v>64</v>
      </c>
      <c r="F91" s="4">
        <v>595.37</v>
      </c>
      <c r="G91" s="1" t="s">
        <v>580</v>
      </c>
    </row>
    <row r="92" spans="1:7" ht="30">
      <c r="A92" s="1" t="s">
        <v>606</v>
      </c>
      <c r="B92" s="2">
        <v>2017</v>
      </c>
      <c r="C92" s="1" t="s">
        <v>62</v>
      </c>
      <c r="D92" s="3" t="s">
        <v>645</v>
      </c>
      <c r="E92" s="1" t="s">
        <v>64</v>
      </c>
      <c r="F92" s="4">
        <v>595.37</v>
      </c>
      <c r="G92" s="1" t="s">
        <v>580</v>
      </c>
    </row>
    <row r="93" spans="1:7" ht="30">
      <c r="A93" s="1" t="s">
        <v>606</v>
      </c>
      <c r="B93" s="2">
        <v>2017</v>
      </c>
      <c r="C93" s="1" t="s">
        <v>62</v>
      </c>
      <c r="D93" s="3" t="s">
        <v>645</v>
      </c>
      <c r="E93" s="1" t="s">
        <v>64</v>
      </c>
      <c r="F93" s="4">
        <v>595.37</v>
      </c>
      <c r="G93" s="1" t="s">
        <v>580</v>
      </c>
    </row>
    <row r="94" spans="1:7" ht="30">
      <c r="A94" s="1" t="s">
        <v>606</v>
      </c>
      <c r="B94" s="2">
        <v>2017</v>
      </c>
      <c r="C94" s="1" t="s">
        <v>62</v>
      </c>
      <c r="D94" s="3" t="s">
        <v>645</v>
      </c>
      <c r="E94" s="1" t="s">
        <v>64</v>
      </c>
      <c r="F94" s="4">
        <v>595.37</v>
      </c>
      <c r="G94" s="1" t="s">
        <v>580</v>
      </c>
    </row>
    <row r="95" spans="1:7" ht="30">
      <c r="A95" s="1" t="s">
        <v>606</v>
      </c>
      <c r="B95" s="2">
        <v>2017</v>
      </c>
      <c r="C95" s="1" t="s">
        <v>62</v>
      </c>
      <c r="D95" s="3" t="s">
        <v>645</v>
      </c>
      <c r="E95" s="1" t="s">
        <v>64</v>
      </c>
      <c r="F95" s="4">
        <v>595.37</v>
      </c>
      <c r="G95" s="1" t="s">
        <v>580</v>
      </c>
    </row>
    <row r="96" spans="1:7" ht="30">
      <c r="A96" s="1" t="s">
        <v>606</v>
      </c>
      <c r="B96" s="2">
        <v>2017</v>
      </c>
      <c r="C96" s="1" t="s">
        <v>62</v>
      </c>
      <c r="D96" s="3" t="s">
        <v>645</v>
      </c>
      <c r="E96" s="1" t="s">
        <v>64</v>
      </c>
      <c r="F96" s="4">
        <v>595.37</v>
      </c>
      <c r="G96" s="1" t="s">
        <v>580</v>
      </c>
    </row>
    <row r="97" spans="1:7" ht="30">
      <c r="A97" s="1" t="s">
        <v>606</v>
      </c>
      <c r="B97" s="2">
        <v>2017</v>
      </c>
      <c r="C97" s="1" t="s">
        <v>62</v>
      </c>
      <c r="D97" s="3" t="s">
        <v>645</v>
      </c>
      <c r="E97" s="1" t="s">
        <v>64</v>
      </c>
      <c r="F97" s="4">
        <v>595.37</v>
      </c>
      <c r="G97" s="1" t="s">
        <v>580</v>
      </c>
    </row>
    <row r="98" spans="1:7" ht="30">
      <c r="A98" s="1" t="s">
        <v>606</v>
      </c>
      <c r="B98" s="2">
        <v>2017</v>
      </c>
      <c r="C98" s="1" t="s">
        <v>62</v>
      </c>
      <c r="D98" s="3" t="s">
        <v>645</v>
      </c>
      <c r="E98" s="1" t="s">
        <v>64</v>
      </c>
      <c r="F98" s="4">
        <v>595.37</v>
      </c>
      <c r="G98" s="1" t="s">
        <v>580</v>
      </c>
    </row>
    <row r="99" spans="1:7" ht="30">
      <c r="A99" s="1" t="s">
        <v>606</v>
      </c>
      <c r="B99" s="2">
        <v>2017</v>
      </c>
      <c r="C99" s="1" t="s">
        <v>62</v>
      </c>
      <c r="D99" s="3" t="s">
        <v>645</v>
      </c>
      <c r="E99" s="1" t="s">
        <v>64</v>
      </c>
      <c r="F99" s="4">
        <v>595.37</v>
      </c>
      <c r="G99" s="1" t="s">
        <v>580</v>
      </c>
    </row>
    <row r="100" spans="1:7" ht="30">
      <c r="A100" s="1" t="s">
        <v>606</v>
      </c>
      <c r="B100" s="2">
        <v>2017</v>
      </c>
      <c r="C100" s="1" t="s">
        <v>62</v>
      </c>
      <c r="D100" s="3" t="s">
        <v>646</v>
      </c>
      <c r="E100" s="1" t="s">
        <v>64</v>
      </c>
      <c r="F100" s="4">
        <v>532</v>
      </c>
      <c r="G100" s="1" t="s">
        <v>580</v>
      </c>
    </row>
    <row r="101" spans="1:7" ht="30">
      <c r="A101" s="1" t="s">
        <v>578</v>
      </c>
      <c r="B101" s="2">
        <v>2017</v>
      </c>
      <c r="C101" s="1" t="s">
        <v>62</v>
      </c>
      <c r="D101" s="3" t="s">
        <v>646</v>
      </c>
      <c r="E101" s="1" t="s">
        <v>64</v>
      </c>
      <c r="F101" s="4">
        <v>202.95</v>
      </c>
      <c r="G101" s="1" t="s">
        <v>580</v>
      </c>
    </row>
    <row r="102" spans="1:7" ht="30">
      <c r="A102" s="1" t="s">
        <v>578</v>
      </c>
      <c r="B102" s="2">
        <v>2017</v>
      </c>
      <c r="C102" s="1" t="s">
        <v>62</v>
      </c>
      <c r="D102" s="3" t="s">
        <v>646</v>
      </c>
      <c r="E102" s="1" t="s">
        <v>64</v>
      </c>
      <c r="F102" s="4">
        <v>202.95</v>
      </c>
      <c r="G102" s="1" t="s">
        <v>580</v>
      </c>
    </row>
    <row r="103" spans="1:7" ht="30">
      <c r="A103" s="1" t="s">
        <v>578</v>
      </c>
      <c r="B103" s="2">
        <v>2017</v>
      </c>
      <c r="C103" s="1" t="s">
        <v>62</v>
      </c>
      <c r="D103" s="3" t="s">
        <v>647</v>
      </c>
      <c r="E103" s="1" t="s">
        <v>64</v>
      </c>
      <c r="F103" s="4">
        <v>202.95</v>
      </c>
      <c r="G103" s="1" t="s">
        <v>580</v>
      </c>
    </row>
    <row r="104" spans="1:7" ht="30">
      <c r="A104" s="1" t="s">
        <v>578</v>
      </c>
      <c r="B104" s="2">
        <v>2017</v>
      </c>
      <c r="C104" s="1" t="s">
        <v>62</v>
      </c>
      <c r="D104" s="3" t="s">
        <v>647</v>
      </c>
      <c r="E104" s="1" t="s">
        <v>64</v>
      </c>
      <c r="F104" s="4">
        <v>369</v>
      </c>
      <c r="G104" s="1" t="s">
        <v>580</v>
      </c>
    </row>
    <row r="105" spans="1:7" ht="30">
      <c r="A105" s="1" t="s">
        <v>614</v>
      </c>
      <c r="B105" s="2">
        <v>2014</v>
      </c>
      <c r="C105" s="1" t="s">
        <v>62</v>
      </c>
      <c r="D105" s="3" t="s">
        <v>648</v>
      </c>
      <c r="E105" s="1" t="s">
        <v>64</v>
      </c>
      <c r="F105" s="4">
        <v>239.85</v>
      </c>
      <c r="G105" s="1" t="s">
        <v>580</v>
      </c>
    </row>
    <row r="106" spans="1:7" ht="30">
      <c r="A106" s="1" t="s">
        <v>614</v>
      </c>
      <c r="B106" s="2">
        <v>2013</v>
      </c>
      <c r="C106" s="1" t="s">
        <v>62</v>
      </c>
      <c r="D106" s="3" t="s">
        <v>648</v>
      </c>
      <c r="E106" s="1" t="s">
        <v>64</v>
      </c>
      <c r="F106" s="4">
        <v>239.85</v>
      </c>
      <c r="G106" s="1" t="s">
        <v>580</v>
      </c>
    </row>
    <row r="107" spans="1:7" ht="45">
      <c r="A107" s="1" t="s">
        <v>617</v>
      </c>
      <c r="B107" s="2">
        <v>2022</v>
      </c>
      <c r="C107" s="1" t="s">
        <v>62</v>
      </c>
      <c r="D107" s="3" t="s">
        <v>649</v>
      </c>
      <c r="E107" s="1" t="s">
        <v>64</v>
      </c>
      <c r="F107" s="4">
        <v>199.99</v>
      </c>
      <c r="G107" s="1" t="s">
        <v>580</v>
      </c>
    </row>
    <row r="108" spans="1:7" ht="30">
      <c r="A108" s="1" t="s">
        <v>578</v>
      </c>
      <c r="B108" s="2">
        <v>2016</v>
      </c>
      <c r="C108" s="1" t="s">
        <v>62</v>
      </c>
      <c r="D108" s="3" t="s">
        <v>650</v>
      </c>
      <c r="E108" s="1" t="s">
        <v>64</v>
      </c>
      <c r="F108" s="4">
        <v>369</v>
      </c>
      <c r="G108" s="1" t="s">
        <v>580</v>
      </c>
    </row>
    <row r="109" spans="1:7" ht="30">
      <c r="A109" s="1" t="s">
        <v>578</v>
      </c>
      <c r="B109" s="2">
        <v>2016</v>
      </c>
      <c r="C109" s="1" t="s">
        <v>62</v>
      </c>
      <c r="D109" s="3" t="s">
        <v>650</v>
      </c>
      <c r="E109" s="1" t="s">
        <v>64</v>
      </c>
      <c r="F109" s="4">
        <v>369</v>
      </c>
      <c r="G109" s="1" t="s">
        <v>580</v>
      </c>
    </row>
    <row r="110" spans="1:7" ht="30">
      <c r="A110" s="1" t="s">
        <v>578</v>
      </c>
      <c r="B110" s="2">
        <v>2016</v>
      </c>
      <c r="C110" s="1" t="s">
        <v>62</v>
      </c>
      <c r="D110" s="3" t="s">
        <v>650</v>
      </c>
      <c r="E110" s="1" t="s">
        <v>64</v>
      </c>
      <c r="F110" s="4">
        <v>369</v>
      </c>
      <c r="G110" s="1" t="s">
        <v>580</v>
      </c>
    </row>
    <row r="111" spans="1:7" ht="30">
      <c r="A111" s="1" t="s">
        <v>606</v>
      </c>
      <c r="B111" s="2">
        <v>2017</v>
      </c>
      <c r="C111" s="1" t="s">
        <v>62</v>
      </c>
      <c r="D111" s="3" t="s">
        <v>650</v>
      </c>
      <c r="E111" s="1" t="s">
        <v>64</v>
      </c>
      <c r="F111" s="4">
        <v>595.37</v>
      </c>
      <c r="G111" s="1" t="s">
        <v>580</v>
      </c>
    </row>
    <row r="112" spans="1:7" ht="30">
      <c r="A112" s="1" t="s">
        <v>578</v>
      </c>
      <c r="B112" s="2">
        <v>2016</v>
      </c>
      <c r="C112" s="1" t="s">
        <v>62</v>
      </c>
      <c r="D112" s="3" t="s">
        <v>651</v>
      </c>
      <c r="E112" s="1" t="s">
        <v>64</v>
      </c>
      <c r="F112" s="4">
        <v>369</v>
      </c>
      <c r="G112" s="1" t="s">
        <v>580</v>
      </c>
    </row>
    <row r="113" spans="1:7" ht="30">
      <c r="A113" s="1" t="s">
        <v>578</v>
      </c>
      <c r="B113" s="2">
        <v>2016</v>
      </c>
      <c r="C113" s="1" t="s">
        <v>62</v>
      </c>
      <c r="D113" s="3" t="s">
        <v>651</v>
      </c>
      <c r="E113" s="1" t="s">
        <v>64</v>
      </c>
      <c r="F113" s="4">
        <v>369</v>
      </c>
      <c r="G113" s="1" t="s">
        <v>580</v>
      </c>
    </row>
    <row r="114" spans="1:7" ht="30">
      <c r="A114" s="1" t="s">
        <v>578</v>
      </c>
      <c r="B114" s="2">
        <v>2016</v>
      </c>
      <c r="C114" s="1" t="s">
        <v>62</v>
      </c>
      <c r="D114" s="3" t="s">
        <v>651</v>
      </c>
      <c r="E114" s="1" t="s">
        <v>64</v>
      </c>
      <c r="F114" s="4">
        <v>369</v>
      </c>
      <c r="G114" s="1" t="s">
        <v>580</v>
      </c>
    </row>
    <row r="115" spans="1:7" ht="30">
      <c r="A115" s="1" t="s">
        <v>606</v>
      </c>
      <c r="B115" s="2">
        <v>2017</v>
      </c>
      <c r="C115" s="1" t="s">
        <v>62</v>
      </c>
      <c r="D115" s="3" t="s">
        <v>652</v>
      </c>
      <c r="E115" s="1" t="s">
        <v>64</v>
      </c>
      <c r="F115" s="4">
        <v>595.37</v>
      </c>
      <c r="G115" s="1" t="s">
        <v>580</v>
      </c>
    </row>
    <row r="116" spans="1:7" ht="30">
      <c r="A116" s="1" t="s">
        <v>606</v>
      </c>
      <c r="B116" s="2">
        <v>2017</v>
      </c>
      <c r="C116" s="1" t="s">
        <v>62</v>
      </c>
      <c r="D116" s="3" t="s">
        <v>652</v>
      </c>
      <c r="E116" s="1" t="s">
        <v>64</v>
      </c>
      <c r="F116" s="4">
        <v>595.37</v>
      </c>
      <c r="G116" s="1" t="s">
        <v>580</v>
      </c>
    </row>
    <row r="117" spans="1:7" ht="30">
      <c r="A117" s="1" t="s">
        <v>606</v>
      </c>
      <c r="B117" s="2">
        <v>2017</v>
      </c>
      <c r="C117" s="1" t="s">
        <v>62</v>
      </c>
      <c r="D117" s="3" t="s">
        <v>653</v>
      </c>
      <c r="E117" s="1" t="s">
        <v>64</v>
      </c>
      <c r="F117" s="4">
        <v>595.37</v>
      </c>
      <c r="G117" s="1" t="s">
        <v>580</v>
      </c>
    </row>
    <row r="118" spans="1:7" ht="30">
      <c r="A118" s="1" t="s">
        <v>606</v>
      </c>
      <c r="B118" s="2">
        <v>2017</v>
      </c>
      <c r="C118" s="1" t="s">
        <v>62</v>
      </c>
      <c r="D118" s="3" t="s">
        <v>653</v>
      </c>
      <c r="E118" s="1" t="s">
        <v>64</v>
      </c>
      <c r="F118" s="4">
        <v>595.37</v>
      </c>
      <c r="G118" s="1" t="s">
        <v>580</v>
      </c>
    </row>
    <row r="119" spans="1:7" ht="30">
      <c r="A119" s="1" t="s">
        <v>606</v>
      </c>
      <c r="B119" s="2">
        <v>2017</v>
      </c>
      <c r="C119" s="1" t="s">
        <v>62</v>
      </c>
      <c r="D119" s="3" t="s">
        <v>653</v>
      </c>
      <c r="E119" s="1" t="s">
        <v>64</v>
      </c>
      <c r="F119" s="4">
        <v>595.37</v>
      </c>
      <c r="G119" s="1" t="s">
        <v>580</v>
      </c>
    </row>
    <row r="120" spans="1:7" ht="30">
      <c r="A120" s="1" t="s">
        <v>606</v>
      </c>
      <c r="B120" s="2">
        <v>2017</v>
      </c>
      <c r="C120" s="1" t="s">
        <v>62</v>
      </c>
      <c r="D120" s="3" t="s">
        <v>653</v>
      </c>
      <c r="E120" s="1" t="s">
        <v>64</v>
      </c>
      <c r="F120" s="4">
        <v>595.37</v>
      </c>
      <c r="G120" s="1" t="s">
        <v>580</v>
      </c>
    </row>
    <row r="121" spans="1:7" ht="30">
      <c r="A121" s="1" t="s">
        <v>606</v>
      </c>
      <c r="B121" s="2">
        <v>2017</v>
      </c>
      <c r="C121" s="1" t="s">
        <v>62</v>
      </c>
      <c r="D121" s="3" t="s">
        <v>653</v>
      </c>
      <c r="E121" s="1" t="s">
        <v>64</v>
      </c>
      <c r="F121" s="4">
        <v>595.37</v>
      </c>
      <c r="G121" s="1" t="s">
        <v>580</v>
      </c>
    </row>
    <row r="122" spans="1:7" ht="30">
      <c r="A122" s="1" t="s">
        <v>606</v>
      </c>
      <c r="B122" s="2">
        <v>2017</v>
      </c>
      <c r="C122" s="1" t="s">
        <v>62</v>
      </c>
      <c r="D122" s="3" t="s">
        <v>653</v>
      </c>
      <c r="E122" s="1" t="s">
        <v>64</v>
      </c>
      <c r="F122" s="4">
        <v>595.37</v>
      </c>
      <c r="G122" s="1" t="s">
        <v>580</v>
      </c>
    </row>
    <row r="123" spans="1:7" ht="30">
      <c r="A123" s="1" t="s">
        <v>606</v>
      </c>
      <c r="B123" s="2">
        <v>2017</v>
      </c>
      <c r="C123" s="1" t="s">
        <v>62</v>
      </c>
      <c r="D123" s="3" t="s">
        <v>654</v>
      </c>
      <c r="E123" s="1" t="s">
        <v>64</v>
      </c>
      <c r="F123" s="4">
        <v>595.37</v>
      </c>
      <c r="G123" s="1" t="s">
        <v>580</v>
      </c>
    </row>
    <row r="124" spans="1:7" ht="30">
      <c r="A124" s="1" t="s">
        <v>606</v>
      </c>
      <c r="B124" s="2">
        <v>2017</v>
      </c>
      <c r="C124" s="1" t="s">
        <v>62</v>
      </c>
      <c r="D124" s="3" t="s">
        <v>654</v>
      </c>
      <c r="E124" s="1" t="s">
        <v>64</v>
      </c>
      <c r="F124" s="4">
        <v>595.37</v>
      </c>
      <c r="G124" s="1" t="s">
        <v>580</v>
      </c>
    </row>
    <row r="125" spans="1:7" ht="30">
      <c r="A125" s="1" t="s">
        <v>606</v>
      </c>
      <c r="B125" s="2">
        <v>2017</v>
      </c>
      <c r="C125" s="1" t="s">
        <v>62</v>
      </c>
      <c r="D125" s="3" t="s">
        <v>654</v>
      </c>
      <c r="E125" s="1" t="s">
        <v>64</v>
      </c>
      <c r="F125" s="4">
        <v>595.37</v>
      </c>
      <c r="G125" s="1" t="s">
        <v>580</v>
      </c>
    </row>
    <row r="126" spans="1:7" ht="30">
      <c r="A126" s="1" t="s">
        <v>606</v>
      </c>
      <c r="B126" s="2">
        <v>2017</v>
      </c>
      <c r="C126" s="1" t="s">
        <v>62</v>
      </c>
      <c r="D126" s="3" t="s">
        <v>654</v>
      </c>
      <c r="E126" s="1" t="s">
        <v>64</v>
      </c>
      <c r="F126" s="4">
        <v>595.37</v>
      </c>
      <c r="G126" s="1" t="s">
        <v>580</v>
      </c>
    </row>
    <row r="127" spans="1:7" ht="30">
      <c r="A127" s="1" t="s">
        <v>606</v>
      </c>
      <c r="B127" s="2">
        <v>2017</v>
      </c>
      <c r="C127" s="1" t="s">
        <v>62</v>
      </c>
      <c r="D127" s="3" t="s">
        <v>654</v>
      </c>
      <c r="E127" s="1" t="s">
        <v>64</v>
      </c>
      <c r="F127" s="4">
        <v>595.37</v>
      </c>
      <c r="G127" s="1" t="s">
        <v>580</v>
      </c>
    </row>
    <row r="128" spans="1:7" ht="30">
      <c r="A128" s="1" t="s">
        <v>606</v>
      </c>
      <c r="B128" s="2">
        <v>2017</v>
      </c>
      <c r="C128" s="1" t="s">
        <v>62</v>
      </c>
      <c r="D128" s="3" t="s">
        <v>654</v>
      </c>
      <c r="E128" s="1" t="s">
        <v>64</v>
      </c>
      <c r="F128" s="4">
        <v>595.37</v>
      </c>
      <c r="G128" s="1" t="s">
        <v>580</v>
      </c>
    </row>
    <row r="129" spans="1:7" ht="30">
      <c r="A129" s="1" t="s">
        <v>606</v>
      </c>
      <c r="B129" s="2">
        <v>2017</v>
      </c>
      <c r="C129" s="1" t="s">
        <v>62</v>
      </c>
      <c r="D129" s="3" t="s">
        <v>654</v>
      </c>
      <c r="E129" s="1" t="s">
        <v>64</v>
      </c>
      <c r="F129" s="4">
        <v>595.37</v>
      </c>
      <c r="G129" s="1" t="s">
        <v>580</v>
      </c>
    </row>
    <row r="130" spans="1:7" ht="30">
      <c r="A130" s="1" t="s">
        <v>606</v>
      </c>
      <c r="B130" s="2">
        <v>2017</v>
      </c>
      <c r="C130" s="1" t="s">
        <v>62</v>
      </c>
      <c r="D130" s="3" t="s">
        <v>654</v>
      </c>
      <c r="E130" s="1" t="s">
        <v>64</v>
      </c>
      <c r="F130" s="4">
        <v>595.73</v>
      </c>
      <c r="G130" s="1" t="s">
        <v>580</v>
      </c>
    </row>
    <row r="131" spans="1:7" ht="30">
      <c r="A131" s="1" t="s">
        <v>606</v>
      </c>
      <c r="B131" s="2">
        <v>2017</v>
      </c>
      <c r="C131" s="1" t="s">
        <v>62</v>
      </c>
      <c r="D131" s="3" t="s">
        <v>654</v>
      </c>
      <c r="E131" s="1" t="s">
        <v>64</v>
      </c>
      <c r="F131" s="4">
        <v>595.37</v>
      </c>
      <c r="G131" s="1" t="s">
        <v>580</v>
      </c>
    </row>
    <row r="132" spans="1:7" ht="30">
      <c r="A132" s="1" t="s">
        <v>606</v>
      </c>
      <c r="B132" s="2">
        <v>2017</v>
      </c>
      <c r="C132" s="1" t="s">
        <v>62</v>
      </c>
      <c r="D132" s="3" t="s">
        <v>655</v>
      </c>
      <c r="E132" s="1" t="s">
        <v>64</v>
      </c>
      <c r="F132" s="4">
        <v>595.37</v>
      </c>
      <c r="G132" s="1" t="s">
        <v>580</v>
      </c>
    </row>
    <row r="133" spans="1:7" ht="30">
      <c r="A133" s="1" t="s">
        <v>606</v>
      </c>
      <c r="B133" s="2">
        <v>2017</v>
      </c>
      <c r="C133" s="1" t="s">
        <v>62</v>
      </c>
      <c r="D133" s="3" t="s">
        <v>655</v>
      </c>
      <c r="E133" s="1" t="s">
        <v>64</v>
      </c>
      <c r="F133" s="4">
        <v>595.37</v>
      </c>
      <c r="G133" s="1" t="s">
        <v>580</v>
      </c>
    </row>
    <row r="134" spans="1:7" ht="30">
      <c r="A134" s="1" t="s">
        <v>606</v>
      </c>
      <c r="B134" s="2">
        <v>2017</v>
      </c>
      <c r="C134" s="1" t="s">
        <v>62</v>
      </c>
      <c r="D134" s="3" t="s">
        <v>655</v>
      </c>
      <c r="E134" s="1" t="s">
        <v>64</v>
      </c>
      <c r="F134" s="4">
        <v>595.37</v>
      </c>
      <c r="G134" s="1" t="s">
        <v>580</v>
      </c>
    </row>
    <row r="135" spans="1:7" ht="30">
      <c r="A135" s="1" t="s">
        <v>606</v>
      </c>
      <c r="B135" s="2">
        <v>2017</v>
      </c>
      <c r="C135" s="1" t="s">
        <v>62</v>
      </c>
      <c r="D135" s="3" t="s">
        <v>655</v>
      </c>
      <c r="E135" s="1" t="s">
        <v>64</v>
      </c>
      <c r="F135" s="4">
        <v>595.37</v>
      </c>
      <c r="G135" s="1" t="s">
        <v>580</v>
      </c>
    </row>
    <row r="136" spans="1:7" ht="30">
      <c r="A136" s="1" t="s">
        <v>606</v>
      </c>
      <c r="B136" s="2">
        <v>2017</v>
      </c>
      <c r="C136" s="1" t="s">
        <v>62</v>
      </c>
      <c r="D136" s="3" t="s">
        <v>168</v>
      </c>
      <c r="E136" s="1" t="s">
        <v>64</v>
      </c>
      <c r="F136" s="4">
        <v>595.37</v>
      </c>
      <c r="G136" s="1" t="s">
        <v>580</v>
      </c>
    </row>
    <row r="137" spans="1:7" ht="30">
      <c r="A137" s="1" t="s">
        <v>578</v>
      </c>
      <c r="B137" s="2">
        <v>2016</v>
      </c>
      <c r="C137" s="1" t="s">
        <v>62</v>
      </c>
      <c r="D137" s="3" t="s">
        <v>467</v>
      </c>
      <c r="E137" s="1" t="s">
        <v>64</v>
      </c>
      <c r="F137" s="4">
        <v>369</v>
      </c>
      <c r="G137" s="1" t="s">
        <v>580</v>
      </c>
    </row>
    <row r="138" spans="1:7" ht="45">
      <c r="A138" s="1" t="s">
        <v>656</v>
      </c>
      <c r="B138" s="2">
        <v>2022</v>
      </c>
      <c r="C138" s="1" t="s">
        <v>62</v>
      </c>
      <c r="D138" s="3" t="s">
        <v>309</v>
      </c>
      <c r="E138" s="1" t="s">
        <v>64</v>
      </c>
      <c r="F138" s="4">
        <v>159</v>
      </c>
      <c r="G138" s="1" t="s">
        <v>580</v>
      </c>
    </row>
    <row r="139" spans="1:7" ht="30">
      <c r="A139" s="1" t="s">
        <v>578</v>
      </c>
      <c r="B139" s="2">
        <v>2017</v>
      </c>
      <c r="C139" s="1" t="s">
        <v>62</v>
      </c>
      <c r="D139" s="3" t="s">
        <v>310</v>
      </c>
      <c r="E139" s="1" t="s">
        <v>64</v>
      </c>
      <c r="F139" s="4">
        <v>209.1</v>
      </c>
      <c r="G139" s="1" t="s">
        <v>580</v>
      </c>
    </row>
    <row r="140" spans="1:7" ht="30">
      <c r="A140" s="1" t="s">
        <v>578</v>
      </c>
      <c r="B140" s="2">
        <v>2016</v>
      </c>
      <c r="C140" s="1" t="s">
        <v>62</v>
      </c>
      <c r="D140" s="3" t="s">
        <v>310</v>
      </c>
      <c r="E140" s="1" t="s">
        <v>64</v>
      </c>
      <c r="F140" s="4">
        <v>209.1</v>
      </c>
      <c r="G140" s="1" t="s">
        <v>580</v>
      </c>
    </row>
    <row r="141" spans="1:7" ht="30">
      <c r="A141" s="1" t="s">
        <v>578</v>
      </c>
      <c r="B141" s="2">
        <v>2016</v>
      </c>
      <c r="C141" s="1" t="s">
        <v>62</v>
      </c>
      <c r="D141" s="3" t="s">
        <v>310</v>
      </c>
      <c r="E141" s="1" t="s">
        <v>64</v>
      </c>
      <c r="F141" s="4">
        <v>209.1</v>
      </c>
      <c r="G141" s="1" t="s">
        <v>580</v>
      </c>
    </row>
    <row r="142" spans="1:7" ht="30">
      <c r="A142" s="1" t="s">
        <v>578</v>
      </c>
      <c r="B142" s="2">
        <v>2017</v>
      </c>
      <c r="C142" s="1" t="s">
        <v>62</v>
      </c>
      <c r="D142" s="3" t="s">
        <v>310</v>
      </c>
      <c r="E142" s="1" t="s">
        <v>64</v>
      </c>
      <c r="F142" s="4">
        <v>209.1</v>
      </c>
      <c r="G142" s="1" t="s">
        <v>580</v>
      </c>
    </row>
    <row r="143" spans="1:7" ht="30">
      <c r="A143" s="1" t="s">
        <v>578</v>
      </c>
      <c r="B143" s="2">
        <v>2016</v>
      </c>
      <c r="C143" s="1" t="s">
        <v>62</v>
      </c>
      <c r="D143" s="3" t="s">
        <v>310</v>
      </c>
      <c r="E143" s="1" t="s">
        <v>64</v>
      </c>
      <c r="F143" s="4">
        <v>209.1</v>
      </c>
      <c r="G143" s="1" t="s">
        <v>580</v>
      </c>
    </row>
    <row r="144" spans="1:7" ht="30">
      <c r="A144" s="1" t="s">
        <v>578</v>
      </c>
      <c r="B144" s="2">
        <v>2017</v>
      </c>
      <c r="C144" s="1" t="s">
        <v>62</v>
      </c>
      <c r="D144" s="3" t="s">
        <v>310</v>
      </c>
      <c r="E144" s="1" t="s">
        <v>64</v>
      </c>
      <c r="F144" s="4">
        <v>209.1</v>
      </c>
      <c r="G144" s="1" t="s">
        <v>580</v>
      </c>
    </row>
    <row r="145" spans="1:7" ht="30">
      <c r="A145" s="1" t="s">
        <v>578</v>
      </c>
      <c r="B145" s="2">
        <v>2018</v>
      </c>
      <c r="C145" s="1" t="s">
        <v>62</v>
      </c>
      <c r="D145" s="3" t="s">
        <v>310</v>
      </c>
      <c r="E145" s="1" t="s">
        <v>64</v>
      </c>
      <c r="F145" s="4">
        <v>209.1</v>
      </c>
      <c r="G145" s="1" t="s">
        <v>580</v>
      </c>
    </row>
    <row r="146" spans="1:7" ht="30">
      <c r="A146" s="1" t="s">
        <v>578</v>
      </c>
      <c r="B146" s="2">
        <v>2017</v>
      </c>
      <c r="C146" s="1" t="s">
        <v>62</v>
      </c>
      <c r="D146" s="3" t="s">
        <v>310</v>
      </c>
      <c r="E146" s="1" t="s">
        <v>64</v>
      </c>
      <c r="F146" s="4">
        <v>209.1</v>
      </c>
      <c r="G146" s="1" t="s">
        <v>580</v>
      </c>
    </row>
    <row r="147" spans="1:7" ht="30">
      <c r="A147" s="1" t="s">
        <v>578</v>
      </c>
      <c r="B147" s="2">
        <v>2017</v>
      </c>
      <c r="C147" s="1" t="s">
        <v>62</v>
      </c>
      <c r="D147" s="3" t="s">
        <v>657</v>
      </c>
      <c r="E147" s="1" t="s">
        <v>64</v>
      </c>
      <c r="F147" s="4">
        <v>209.1</v>
      </c>
      <c r="G147" s="1" t="s">
        <v>580</v>
      </c>
    </row>
    <row r="148" spans="1:7" ht="30">
      <c r="A148" s="1" t="s">
        <v>578</v>
      </c>
      <c r="B148" s="2">
        <v>2016</v>
      </c>
      <c r="C148" s="1" t="s">
        <v>62</v>
      </c>
      <c r="D148" s="3" t="s">
        <v>657</v>
      </c>
      <c r="E148" s="1" t="s">
        <v>64</v>
      </c>
      <c r="F148" s="4">
        <v>209.1</v>
      </c>
      <c r="G148" s="1" t="s">
        <v>580</v>
      </c>
    </row>
    <row r="149" spans="1:7" ht="30">
      <c r="A149" s="1" t="s">
        <v>578</v>
      </c>
      <c r="B149" s="2">
        <v>2016</v>
      </c>
      <c r="C149" s="1" t="s">
        <v>62</v>
      </c>
      <c r="D149" s="3" t="s">
        <v>314</v>
      </c>
      <c r="E149" s="1" t="s">
        <v>64</v>
      </c>
      <c r="F149" s="4">
        <v>209.1</v>
      </c>
      <c r="G149" s="1" t="s">
        <v>580</v>
      </c>
    </row>
    <row r="150" spans="1:7" ht="30">
      <c r="A150" s="1" t="s">
        <v>578</v>
      </c>
      <c r="B150" s="2">
        <v>2017</v>
      </c>
      <c r="C150" s="1" t="s">
        <v>62</v>
      </c>
      <c r="D150" s="3" t="s">
        <v>658</v>
      </c>
      <c r="E150" s="1" t="s">
        <v>64</v>
      </c>
      <c r="F150" s="4">
        <v>209.1</v>
      </c>
      <c r="G150" s="1" t="s">
        <v>580</v>
      </c>
    </row>
    <row r="151" spans="1:7" ht="30">
      <c r="A151" s="1" t="s">
        <v>606</v>
      </c>
      <c r="B151" s="2">
        <v>2017</v>
      </c>
      <c r="C151" s="1" t="s">
        <v>62</v>
      </c>
      <c r="D151" s="3" t="s">
        <v>315</v>
      </c>
      <c r="E151" s="1" t="s">
        <v>64</v>
      </c>
      <c r="F151" s="4">
        <v>595.37</v>
      </c>
      <c r="G151" s="1" t="s">
        <v>580</v>
      </c>
    </row>
    <row r="152" spans="1:7" ht="30">
      <c r="A152" s="1" t="s">
        <v>578</v>
      </c>
      <c r="B152" s="2">
        <v>2018</v>
      </c>
      <c r="C152" s="1" t="s">
        <v>62</v>
      </c>
      <c r="D152" s="3" t="s">
        <v>659</v>
      </c>
      <c r="E152" s="1" t="s">
        <v>64</v>
      </c>
      <c r="F152" s="4">
        <v>209.1</v>
      </c>
      <c r="G152" s="1" t="s">
        <v>580</v>
      </c>
    </row>
    <row r="153" spans="1:7" ht="30">
      <c r="A153" s="1" t="s">
        <v>578</v>
      </c>
      <c r="B153" s="2">
        <v>2018</v>
      </c>
      <c r="C153" s="1" t="s">
        <v>62</v>
      </c>
      <c r="D153" s="3" t="s">
        <v>660</v>
      </c>
      <c r="E153" s="1" t="s">
        <v>64</v>
      </c>
      <c r="F153" s="4">
        <v>209.1</v>
      </c>
      <c r="G153" s="1" t="s">
        <v>580</v>
      </c>
    </row>
    <row r="154" spans="1:7" ht="30">
      <c r="A154" s="1" t="s">
        <v>578</v>
      </c>
      <c r="B154" s="2">
        <v>2017</v>
      </c>
      <c r="C154" s="1" t="s">
        <v>62</v>
      </c>
      <c r="D154" s="3" t="s">
        <v>660</v>
      </c>
      <c r="E154" s="1" t="s">
        <v>64</v>
      </c>
      <c r="F154" s="4">
        <v>209.1</v>
      </c>
      <c r="G154" s="1" t="s">
        <v>580</v>
      </c>
    </row>
    <row r="155" spans="1:7" ht="30">
      <c r="A155" s="1" t="s">
        <v>578</v>
      </c>
      <c r="B155" s="2">
        <v>2015</v>
      </c>
      <c r="C155" s="1" t="s">
        <v>62</v>
      </c>
      <c r="D155" s="3" t="s">
        <v>660</v>
      </c>
      <c r="E155" s="1" t="s">
        <v>64</v>
      </c>
      <c r="F155" s="4">
        <v>209.1</v>
      </c>
      <c r="G155" s="1" t="s">
        <v>580</v>
      </c>
    </row>
    <row r="156" spans="1:7" ht="30">
      <c r="A156" s="1" t="s">
        <v>578</v>
      </c>
      <c r="B156" s="2">
        <v>2015</v>
      </c>
      <c r="C156" s="1" t="s">
        <v>62</v>
      </c>
      <c r="D156" s="3" t="s">
        <v>660</v>
      </c>
      <c r="E156" s="1" t="s">
        <v>64</v>
      </c>
      <c r="F156" s="4">
        <v>209.1</v>
      </c>
      <c r="G156" s="1" t="s">
        <v>580</v>
      </c>
    </row>
    <row r="157" spans="1:7" ht="30">
      <c r="A157" s="1" t="s">
        <v>578</v>
      </c>
      <c r="B157" s="2">
        <v>2017</v>
      </c>
      <c r="C157" s="1" t="s">
        <v>62</v>
      </c>
      <c r="D157" s="3" t="s">
        <v>660</v>
      </c>
      <c r="E157" s="1" t="s">
        <v>64</v>
      </c>
      <c r="F157" s="4">
        <v>209.1</v>
      </c>
      <c r="G157" s="1" t="s">
        <v>580</v>
      </c>
    </row>
    <row r="158" spans="1:7" ht="30">
      <c r="A158" s="1" t="s">
        <v>606</v>
      </c>
      <c r="B158" s="2">
        <v>2017</v>
      </c>
      <c r="C158" s="1" t="s">
        <v>62</v>
      </c>
      <c r="D158" s="3" t="s">
        <v>660</v>
      </c>
      <c r="E158" s="1" t="s">
        <v>64</v>
      </c>
      <c r="F158" s="4">
        <v>595.37</v>
      </c>
      <c r="G158" s="1" t="s">
        <v>580</v>
      </c>
    </row>
    <row r="159" spans="1:7" ht="30">
      <c r="A159" s="1" t="s">
        <v>606</v>
      </c>
      <c r="B159" s="2">
        <v>2017</v>
      </c>
      <c r="C159" s="1" t="s">
        <v>62</v>
      </c>
      <c r="D159" s="3" t="s">
        <v>660</v>
      </c>
      <c r="E159" s="1" t="s">
        <v>64</v>
      </c>
      <c r="F159" s="4">
        <v>595.37</v>
      </c>
      <c r="G159" s="1" t="s">
        <v>580</v>
      </c>
    </row>
    <row r="160" spans="1:7" ht="30">
      <c r="A160" s="1" t="s">
        <v>606</v>
      </c>
      <c r="B160" s="2">
        <v>2017</v>
      </c>
      <c r="C160" s="1" t="s">
        <v>62</v>
      </c>
      <c r="D160" s="3" t="s">
        <v>660</v>
      </c>
      <c r="E160" s="1" t="s">
        <v>64</v>
      </c>
      <c r="F160" s="4">
        <v>595.37</v>
      </c>
      <c r="G160" s="1" t="s">
        <v>580</v>
      </c>
    </row>
    <row r="161" spans="1:7" ht="30">
      <c r="A161" s="1" t="s">
        <v>606</v>
      </c>
      <c r="B161" s="2">
        <v>2017</v>
      </c>
      <c r="C161" s="1" t="s">
        <v>62</v>
      </c>
      <c r="D161" s="3" t="s">
        <v>660</v>
      </c>
      <c r="E161" s="1" t="s">
        <v>64</v>
      </c>
      <c r="F161" s="4">
        <v>595.37</v>
      </c>
      <c r="G161" s="1" t="s">
        <v>580</v>
      </c>
    </row>
    <row r="162" spans="1:7" ht="30">
      <c r="A162" s="1" t="s">
        <v>578</v>
      </c>
      <c r="B162" s="2">
        <v>2016</v>
      </c>
      <c r="C162" s="1" t="s">
        <v>62</v>
      </c>
      <c r="D162" s="3" t="s">
        <v>475</v>
      </c>
      <c r="E162" s="1" t="s">
        <v>64</v>
      </c>
      <c r="F162" s="4">
        <v>209.1</v>
      </c>
      <c r="G162" s="1" t="s">
        <v>580</v>
      </c>
    </row>
    <row r="163" spans="1:7" ht="30">
      <c r="A163" s="1" t="s">
        <v>578</v>
      </c>
      <c r="B163" s="2">
        <v>2016</v>
      </c>
      <c r="C163" s="1" t="s">
        <v>62</v>
      </c>
      <c r="D163" s="3" t="s">
        <v>475</v>
      </c>
      <c r="E163" s="1" t="s">
        <v>64</v>
      </c>
      <c r="F163" s="4">
        <v>209.1</v>
      </c>
      <c r="G163" s="1" t="s">
        <v>580</v>
      </c>
    </row>
    <row r="164" spans="1:7" ht="30">
      <c r="A164" s="1" t="s">
        <v>578</v>
      </c>
      <c r="B164" s="2">
        <v>2016</v>
      </c>
      <c r="C164" s="1" t="s">
        <v>62</v>
      </c>
      <c r="D164" s="3" t="s">
        <v>475</v>
      </c>
      <c r="E164" s="1" t="s">
        <v>64</v>
      </c>
      <c r="F164" s="4">
        <v>209.1</v>
      </c>
      <c r="G164" s="1" t="s">
        <v>580</v>
      </c>
    </row>
    <row r="165" spans="1:7" ht="30">
      <c r="A165" s="1" t="s">
        <v>578</v>
      </c>
      <c r="B165" s="2">
        <v>2015</v>
      </c>
      <c r="C165" s="1" t="s">
        <v>62</v>
      </c>
      <c r="D165" s="3" t="s">
        <v>318</v>
      </c>
      <c r="E165" s="1" t="s">
        <v>64</v>
      </c>
      <c r="F165" s="4">
        <v>209.1</v>
      </c>
      <c r="G165" s="1" t="s">
        <v>580</v>
      </c>
    </row>
    <row r="166" spans="1:7" ht="30">
      <c r="A166" s="1" t="s">
        <v>578</v>
      </c>
      <c r="B166" s="2">
        <v>2016</v>
      </c>
      <c r="C166" s="1" t="s">
        <v>62</v>
      </c>
      <c r="D166" s="3" t="s">
        <v>477</v>
      </c>
      <c r="E166" s="1" t="s">
        <v>64</v>
      </c>
      <c r="F166" s="4">
        <v>209.1</v>
      </c>
      <c r="G166" s="1" t="s">
        <v>580</v>
      </c>
    </row>
    <row r="167" spans="1:7" ht="30">
      <c r="A167" s="1" t="s">
        <v>578</v>
      </c>
      <c r="B167" s="2">
        <v>2015</v>
      </c>
      <c r="C167" s="1" t="s">
        <v>62</v>
      </c>
      <c r="D167" s="3" t="s">
        <v>477</v>
      </c>
      <c r="E167" s="1" t="s">
        <v>64</v>
      </c>
      <c r="F167" s="4">
        <v>209.1</v>
      </c>
      <c r="G167" s="1" t="s">
        <v>580</v>
      </c>
    </row>
    <row r="168" spans="1:7" ht="30">
      <c r="A168" s="1" t="s">
        <v>578</v>
      </c>
      <c r="B168" s="2">
        <v>2018</v>
      </c>
      <c r="C168" s="1" t="s">
        <v>62</v>
      </c>
      <c r="D168" s="3" t="s">
        <v>481</v>
      </c>
      <c r="E168" s="1" t="s">
        <v>64</v>
      </c>
      <c r="F168" s="4">
        <v>209.1</v>
      </c>
      <c r="G168" s="1" t="s">
        <v>580</v>
      </c>
    </row>
    <row r="169" spans="1:7" ht="30">
      <c r="A169" s="1" t="s">
        <v>578</v>
      </c>
      <c r="B169" s="2">
        <v>2016</v>
      </c>
      <c r="C169" s="1" t="s">
        <v>62</v>
      </c>
      <c r="D169" s="3" t="s">
        <v>483</v>
      </c>
      <c r="E169" s="1" t="s">
        <v>64</v>
      </c>
      <c r="F169" s="4">
        <v>209.1</v>
      </c>
      <c r="G169" s="1" t="s">
        <v>580</v>
      </c>
    </row>
    <row r="170" spans="1:7" ht="30">
      <c r="A170" s="1" t="s">
        <v>578</v>
      </c>
      <c r="B170" s="2">
        <v>2015</v>
      </c>
      <c r="C170" s="1" t="s">
        <v>62</v>
      </c>
      <c r="D170" s="3" t="s">
        <v>484</v>
      </c>
      <c r="E170" s="1" t="s">
        <v>64</v>
      </c>
      <c r="F170" s="4">
        <v>209.1</v>
      </c>
      <c r="G170" s="1" t="s">
        <v>580</v>
      </c>
    </row>
    <row r="171" spans="1:7" ht="30">
      <c r="A171" s="1" t="s">
        <v>578</v>
      </c>
      <c r="B171" s="2">
        <v>2016</v>
      </c>
      <c r="C171" s="1" t="s">
        <v>62</v>
      </c>
      <c r="D171" s="3" t="s">
        <v>486</v>
      </c>
      <c r="E171" s="1" t="s">
        <v>64</v>
      </c>
      <c r="F171" s="4">
        <v>209.1</v>
      </c>
      <c r="G171" s="1" t="s">
        <v>580</v>
      </c>
    </row>
    <row r="172" spans="1:7" ht="30">
      <c r="A172" s="1" t="s">
        <v>578</v>
      </c>
      <c r="B172" s="2">
        <v>2016</v>
      </c>
      <c r="C172" s="1" t="s">
        <v>62</v>
      </c>
      <c r="D172" s="3" t="s">
        <v>486</v>
      </c>
      <c r="E172" s="1" t="s">
        <v>64</v>
      </c>
      <c r="F172" s="4">
        <v>209.1</v>
      </c>
      <c r="G172" s="1" t="s">
        <v>580</v>
      </c>
    </row>
    <row r="173" spans="1:7" ht="30">
      <c r="A173" s="1" t="s">
        <v>578</v>
      </c>
      <c r="B173" s="2">
        <v>2017</v>
      </c>
      <c r="C173" s="1" t="s">
        <v>62</v>
      </c>
      <c r="D173" s="3" t="s">
        <v>486</v>
      </c>
      <c r="E173" s="1" t="s">
        <v>64</v>
      </c>
      <c r="F173" s="4">
        <v>209.1</v>
      </c>
      <c r="G173" s="1" t="s">
        <v>580</v>
      </c>
    </row>
    <row r="174" spans="1:7" ht="30">
      <c r="A174" s="1" t="s">
        <v>578</v>
      </c>
      <c r="B174" s="2">
        <v>2016</v>
      </c>
      <c r="C174" s="1" t="s">
        <v>62</v>
      </c>
      <c r="D174" s="3" t="s">
        <v>486</v>
      </c>
      <c r="E174" s="1" t="s">
        <v>64</v>
      </c>
      <c r="F174" s="4">
        <v>209.1</v>
      </c>
      <c r="G174" s="1" t="s">
        <v>580</v>
      </c>
    </row>
    <row r="175" spans="1:7" ht="30">
      <c r="A175" s="1" t="s">
        <v>578</v>
      </c>
      <c r="B175" s="2">
        <v>2016</v>
      </c>
      <c r="C175" s="1" t="s">
        <v>62</v>
      </c>
      <c r="D175" s="3" t="s">
        <v>486</v>
      </c>
      <c r="E175" s="1" t="s">
        <v>64</v>
      </c>
      <c r="F175" s="4">
        <v>209.1</v>
      </c>
      <c r="G175" s="1" t="s">
        <v>580</v>
      </c>
    </row>
    <row r="176" spans="1:7" ht="30">
      <c r="A176" s="1" t="s">
        <v>578</v>
      </c>
      <c r="B176" s="2">
        <v>2016</v>
      </c>
      <c r="C176" s="1" t="s">
        <v>62</v>
      </c>
      <c r="D176" s="3" t="s">
        <v>487</v>
      </c>
      <c r="E176" s="1" t="s">
        <v>64</v>
      </c>
      <c r="F176" s="4">
        <v>209.1</v>
      </c>
      <c r="G176" s="1" t="s">
        <v>580</v>
      </c>
    </row>
    <row r="177" spans="1:7" ht="30">
      <c r="A177" s="1" t="s">
        <v>578</v>
      </c>
      <c r="B177" s="2">
        <v>2014</v>
      </c>
      <c r="C177" s="1" t="s">
        <v>62</v>
      </c>
      <c r="D177" s="3" t="s">
        <v>487</v>
      </c>
      <c r="E177" s="1" t="s">
        <v>64</v>
      </c>
      <c r="F177" s="4">
        <v>209.1</v>
      </c>
      <c r="G177" s="1" t="s">
        <v>580</v>
      </c>
    </row>
    <row r="178" spans="1:7" ht="30">
      <c r="A178" s="1" t="s">
        <v>578</v>
      </c>
      <c r="B178" s="2">
        <v>2018</v>
      </c>
      <c r="C178" s="1" t="s">
        <v>62</v>
      </c>
      <c r="D178" s="3" t="s">
        <v>487</v>
      </c>
      <c r="E178" s="1" t="s">
        <v>64</v>
      </c>
      <c r="F178" s="4">
        <v>209.1</v>
      </c>
      <c r="G178" s="1" t="s">
        <v>580</v>
      </c>
    </row>
    <row r="179" spans="1:7" ht="30">
      <c r="A179" s="1" t="s">
        <v>578</v>
      </c>
      <c r="B179" s="2">
        <v>2016</v>
      </c>
      <c r="C179" s="1" t="s">
        <v>62</v>
      </c>
      <c r="D179" s="3" t="s">
        <v>493</v>
      </c>
      <c r="E179" s="1" t="s">
        <v>64</v>
      </c>
      <c r="F179" s="4">
        <v>209.1</v>
      </c>
      <c r="G179" s="1" t="s">
        <v>580</v>
      </c>
    </row>
    <row r="180" spans="1:7" ht="30">
      <c r="A180" s="1" t="s">
        <v>578</v>
      </c>
      <c r="B180" s="2">
        <v>2016</v>
      </c>
      <c r="C180" s="1" t="s">
        <v>62</v>
      </c>
      <c r="D180" s="3" t="s">
        <v>475</v>
      </c>
      <c r="E180" s="1" t="s">
        <v>64</v>
      </c>
      <c r="F180" s="4">
        <v>209.1</v>
      </c>
      <c r="G180" s="1" t="s">
        <v>580</v>
      </c>
    </row>
    <row r="181" spans="1:7" ht="30">
      <c r="A181" s="1" t="s">
        <v>578</v>
      </c>
      <c r="B181" s="2">
        <v>2016</v>
      </c>
      <c r="C181" s="1" t="s">
        <v>62</v>
      </c>
      <c r="D181" s="3" t="s">
        <v>494</v>
      </c>
      <c r="E181" s="1" t="s">
        <v>64</v>
      </c>
      <c r="F181" s="4">
        <v>209.1</v>
      </c>
      <c r="G181" s="1" t="s">
        <v>580</v>
      </c>
    </row>
    <row r="182" spans="1:7" ht="30">
      <c r="A182" s="1" t="s">
        <v>578</v>
      </c>
      <c r="B182" s="2">
        <v>2015</v>
      </c>
      <c r="C182" s="1" t="s">
        <v>62</v>
      </c>
      <c r="D182" s="3" t="s">
        <v>494</v>
      </c>
      <c r="E182" s="1" t="s">
        <v>64</v>
      </c>
      <c r="F182" s="4">
        <v>209.1</v>
      </c>
      <c r="G182" s="1" t="s">
        <v>580</v>
      </c>
    </row>
    <row r="183" spans="1:7" ht="30">
      <c r="A183" s="1" t="s">
        <v>578</v>
      </c>
      <c r="B183" s="2">
        <v>2016</v>
      </c>
      <c r="C183" s="1" t="s">
        <v>62</v>
      </c>
      <c r="D183" s="3" t="s">
        <v>494</v>
      </c>
      <c r="E183" s="1" t="s">
        <v>64</v>
      </c>
      <c r="F183" s="4">
        <v>209.1</v>
      </c>
      <c r="G183" s="1" t="s">
        <v>580</v>
      </c>
    </row>
    <row r="184" spans="1:7" ht="30">
      <c r="A184" s="1" t="s">
        <v>606</v>
      </c>
      <c r="B184" s="2">
        <v>2017</v>
      </c>
      <c r="C184" s="1" t="s">
        <v>62</v>
      </c>
      <c r="D184" s="3" t="s">
        <v>172</v>
      </c>
      <c r="E184" s="1" t="s">
        <v>64</v>
      </c>
      <c r="F184" s="4">
        <v>595.37</v>
      </c>
      <c r="G184" s="1" t="s">
        <v>580</v>
      </c>
    </row>
    <row r="185" spans="1:7" ht="30">
      <c r="A185" s="1" t="s">
        <v>606</v>
      </c>
      <c r="B185" s="2">
        <v>2017</v>
      </c>
      <c r="C185" s="1" t="s">
        <v>62</v>
      </c>
      <c r="D185" s="3" t="s">
        <v>172</v>
      </c>
      <c r="E185" s="1" t="s">
        <v>64</v>
      </c>
      <c r="F185" s="4">
        <v>595.37</v>
      </c>
      <c r="G185" s="1" t="s">
        <v>580</v>
      </c>
    </row>
    <row r="186" spans="1:7" ht="30">
      <c r="A186" s="1" t="s">
        <v>606</v>
      </c>
      <c r="B186" s="2">
        <v>2017</v>
      </c>
      <c r="C186" s="1" t="s">
        <v>62</v>
      </c>
      <c r="D186" s="3" t="s">
        <v>172</v>
      </c>
      <c r="E186" s="1" t="s">
        <v>64</v>
      </c>
      <c r="F186" s="4">
        <v>595.37</v>
      </c>
      <c r="G186" s="1" t="s">
        <v>580</v>
      </c>
    </row>
    <row r="187" spans="1:7" ht="30">
      <c r="A187" s="1" t="s">
        <v>606</v>
      </c>
      <c r="B187" s="2">
        <v>2017</v>
      </c>
      <c r="C187" s="1" t="s">
        <v>62</v>
      </c>
      <c r="D187" s="3" t="s">
        <v>172</v>
      </c>
      <c r="E187" s="1" t="s">
        <v>64</v>
      </c>
      <c r="F187" s="4">
        <v>595.37</v>
      </c>
      <c r="G187" s="1" t="s">
        <v>580</v>
      </c>
    </row>
    <row r="188" spans="1:7" ht="30">
      <c r="A188" s="1" t="s">
        <v>606</v>
      </c>
      <c r="B188" s="2">
        <v>2017</v>
      </c>
      <c r="C188" s="1" t="s">
        <v>62</v>
      </c>
      <c r="D188" s="3" t="s">
        <v>172</v>
      </c>
      <c r="E188" s="1" t="s">
        <v>64</v>
      </c>
      <c r="F188" s="4">
        <v>595.37</v>
      </c>
      <c r="G188" s="1" t="s">
        <v>580</v>
      </c>
    </row>
    <row r="189" spans="1:7" ht="30">
      <c r="A189" s="1" t="s">
        <v>606</v>
      </c>
      <c r="B189" s="2">
        <v>2017</v>
      </c>
      <c r="C189" s="1" t="s">
        <v>62</v>
      </c>
      <c r="D189" s="3" t="s">
        <v>172</v>
      </c>
      <c r="E189" s="1" t="s">
        <v>64</v>
      </c>
      <c r="F189" s="4">
        <v>595.37</v>
      </c>
      <c r="G189" s="1" t="s">
        <v>580</v>
      </c>
    </row>
    <row r="190" spans="1:7" ht="30">
      <c r="A190" s="1" t="s">
        <v>606</v>
      </c>
      <c r="B190" s="2">
        <v>2017</v>
      </c>
      <c r="C190" s="1" t="s">
        <v>62</v>
      </c>
      <c r="D190" s="3" t="s">
        <v>172</v>
      </c>
      <c r="E190" s="1" t="s">
        <v>64</v>
      </c>
      <c r="F190" s="4">
        <v>595.37</v>
      </c>
      <c r="G190" s="1" t="s">
        <v>580</v>
      </c>
    </row>
    <row r="191" spans="1:7" ht="30">
      <c r="A191" s="1" t="s">
        <v>606</v>
      </c>
      <c r="B191" s="2">
        <v>2017</v>
      </c>
      <c r="C191" s="1" t="s">
        <v>62</v>
      </c>
      <c r="D191" s="3" t="s">
        <v>172</v>
      </c>
      <c r="E191" s="1" t="s">
        <v>64</v>
      </c>
      <c r="F191" s="4">
        <v>595.37</v>
      </c>
      <c r="G191" s="1" t="s">
        <v>580</v>
      </c>
    </row>
    <row r="192" spans="1:7" ht="30">
      <c r="A192" s="1" t="s">
        <v>606</v>
      </c>
      <c r="B192" s="2">
        <v>2017</v>
      </c>
      <c r="C192" s="1" t="s">
        <v>62</v>
      </c>
      <c r="D192" s="3" t="s">
        <v>172</v>
      </c>
      <c r="E192" s="1" t="s">
        <v>64</v>
      </c>
      <c r="F192" s="4">
        <v>595.37</v>
      </c>
      <c r="G192" s="1" t="s">
        <v>580</v>
      </c>
    </row>
    <row r="193" spans="1:7" ht="30">
      <c r="A193" s="1" t="s">
        <v>606</v>
      </c>
      <c r="B193" s="2">
        <v>2017</v>
      </c>
      <c r="C193" s="1" t="s">
        <v>62</v>
      </c>
      <c r="D193" s="3" t="s">
        <v>172</v>
      </c>
      <c r="E193" s="1" t="s">
        <v>64</v>
      </c>
      <c r="F193" s="4">
        <v>595.37</v>
      </c>
      <c r="G193" s="1" t="s">
        <v>580</v>
      </c>
    </row>
    <row r="194" spans="1:7" ht="30">
      <c r="A194" s="1" t="s">
        <v>614</v>
      </c>
      <c r="B194" s="2">
        <v>2014</v>
      </c>
      <c r="C194" s="1" t="s">
        <v>62</v>
      </c>
      <c r="D194" s="3" t="s">
        <v>173</v>
      </c>
      <c r="E194" s="1" t="s">
        <v>64</v>
      </c>
      <c r="F194" s="4">
        <v>239.85</v>
      </c>
      <c r="G194" s="1" t="s">
        <v>580</v>
      </c>
    </row>
    <row r="195" spans="1:7" ht="30">
      <c r="A195" s="1" t="s">
        <v>578</v>
      </c>
      <c r="B195" s="2">
        <v>2016</v>
      </c>
      <c r="C195" s="1" t="s">
        <v>62</v>
      </c>
      <c r="D195" s="3" t="s">
        <v>173</v>
      </c>
      <c r="E195" s="1" t="s">
        <v>64</v>
      </c>
      <c r="F195" s="4">
        <v>209.1</v>
      </c>
      <c r="G195" s="1" t="s">
        <v>580</v>
      </c>
    </row>
    <row r="196" spans="1:7" ht="30">
      <c r="A196" s="1" t="s">
        <v>578</v>
      </c>
      <c r="B196" s="2">
        <v>2017</v>
      </c>
      <c r="C196" s="1" t="s">
        <v>62</v>
      </c>
      <c r="D196" s="3" t="s">
        <v>173</v>
      </c>
      <c r="E196" s="1" t="s">
        <v>64</v>
      </c>
      <c r="F196" s="4">
        <v>209.1</v>
      </c>
      <c r="G196" s="1" t="s">
        <v>580</v>
      </c>
    </row>
    <row r="197" spans="1:7" ht="30">
      <c r="A197" s="1" t="s">
        <v>578</v>
      </c>
      <c r="B197" s="2">
        <v>2017</v>
      </c>
      <c r="C197" s="1" t="s">
        <v>62</v>
      </c>
      <c r="D197" s="3" t="s">
        <v>173</v>
      </c>
      <c r="E197" s="1" t="s">
        <v>64</v>
      </c>
      <c r="F197" s="4">
        <v>209.1</v>
      </c>
      <c r="G197" s="1" t="s">
        <v>580</v>
      </c>
    </row>
    <row r="198" spans="1:7" ht="30">
      <c r="A198" s="1" t="s">
        <v>578</v>
      </c>
      <c r="B198" s="2">
        <v>2017</v>
      </c>
      <c r="C198" s="1" t="s">
        <v>62</v>
      </c>
      <c r="D198" s="3" t="s">
        <v>173</v>
      </c>
      <c r="E198" s="1" t="s">
        <v>64</v>
      </c>
      <c r="F198" s="4">
        <v>209.1</v>
      </c>
      <c r="G198" s="1" t="s">
        <v>580</v>
      </c>
    </row>
    <row r="199" spans="1:7" ht="30">
      <c r="A199" s="1" t="s">
        <v>578</v>
      </c>
      <c r="B199" s="2">
        <v>2016</v>
      </c>
      <c r="C199" s="1" t="s">
        <v>62</v>
      </c>
      <c r="D199" s="3" t="s">
        <v>661</v>
      </c>
      <c r="E199" s="1" t="s">
        <v>64</v>
      </c>
      <c r="F199" s="4">
        <v>209.1</v>
      </c>
      <c r="G199" s="1" t="s">
        <v>580</v>
      </c>
    </row>
    <row r="200" spans="1:7" ht="30">
      <c r="A200" s="1" t="s">
        <v>578</v>
      </c>
      <c r="B200" s="2">
        <v>2016</v>
      </c>
      <c r="C200" s="1" t="s">
        <v>62</v>
      </c>
      <c r="D200" s="3" t="s">
        <v>661</v>
      </c>
      <c r="E200" s="1" t="s">
        <v>64</v>
      </c>
      <c r="F200" s="4">
        <v>209.1</v>
      </c>
      <c r="G200" s="1" t="s">
        <v>580</v>
      </c>
    </row>
    <row r="201" spans="1:7" ht="30">
      <c r="A201" s="1" t="s">
        <v>578</v>
      </c>
      <c r="B201" s="2">
        <v>2017</v>
      </c>
      <c r="C201" s="1" t="s">
        <v>62</v>
      </c>
      <c r="D201" s="3" t="s">
        <v>661</v>
      </c>
      <c r="E201" s="1" t="s">
        <v>64</v>
      </c>
      <c r="F201" s="4">
        <v>209.1</v>
      </c>
      <c r="G201" s="1" t="s">
        <v>580</v>
      </c>
    </row>
    <row r="202" spans="1:7" ht="30">
      <c r="A202" s="1" t="s">
        <v>578</v>
      </c>
      <c r="B202" s="2">
        <v>2015</v>
      </c>
      <c r="C202" s="1" t="s">
        <v>62</v>
      </c>
      <c r="D202" s="3" t="s">
        <v>661</v>
      </c>
      <c r="E202" s="1" t="s">
        <v>64</v>
      </c>
      <c r="F202" s="4">
        <v>209.1</v>
      </c>
      <c r="G202" s="1" t="s">
        <v>580</v>
      </c>
    </row>
    <row r="203" spans="1:7" ht="30">
      <c r="A203" s="1" t="s">
        <v>614</v>
      </c>
      <c r="B203" s="2">
        <v>2016</v>
      </c>
      <c r="C203" s="1" t="s">
        <v>62</v>
      </c>
      <c r="D203" s="3" t="s">
        <v>323</v>
      </c>
      <c r="E203" s="1" t="s">
        <v>64</v>
      </c>
      <c r="F203" s="4">
        <v>369</v>
      </c>
      <c r="G203" s="1" t="s">
        <v>580</v>
      </c>
    </row>
    <row r="204" spans="1:7" ht="30">
      <c r="A204" s="1" t="s">
        <v>578</v>
      </c>
      <c r="B204" s="2">
        <v>2016</v>
      </c>
      <c r="C204" s="1" t="s">
        <v>62</v>
      </c>
      <c r="D204" s="3" t="s">
        <v>499</v>
      </c>
      <c r="E204" s="1" t="s">
        <v>64</v>
      </c>
      <c r="F204" s="4">
        <v>209.1</v>
      </c>
      <c r="G204" s="1" t="s">
        <v>580</v>
      </c>
    </row>
    <row r="205" spans="1:7" ht="30">
      <c r="A205" s="1" t="s">
        <v>578</v>
      </c>
      <c r="B205" s="2">
        <v>2017</v>
      </c>
      <c r="C205" s="1" t="s">
        <v>62</v>
      </c>
      <c r="D205" s="3" t="s">
        <v>499</v>
      </c>
      <c r="E205" s="1" t="s">
        <v>64</v>
      </c>
      <c r="F205" s="4">
        <v>209.1</v>
      </c>
      <c r="G205" s="1" t="s">
        <v>580</v>
      </c>
    </row>
    <row r="206" spans="1:7" ht="30">
      <c r="A206" s="1" t="s">
        <v>578</v>
      </c>
      <c r="B206" s="2">
        <v>2016</v>
      </c>
      <c r="C206" s="1" t="s">
        <v>62</v>
      </c>
      <c r="D206" s="3" t="s">
        <v>499</v>
      </c>
      <c r="E206" s="1" t="s">
        <v>64</v>
      </c>
      <c r="F206" s="4">
        <v>209.1</v>
      </c>
      <c r="G206" s="1" t="s">
        <v>580</v>
      </c>
    </row>
    <row r="207" spans="1:7" ht="30">
      <c r="A207" s="1" t="s">
        <v>578</v>
      </c>
      <c r="B207" s="2">
        <v>2018</v>
      </c>
      <c r="C207" s="1" t="s">
        <v>62</v>
      </c>
      <c r="D207" s="3" t="s">
        <v>499</v>
      </c>
      <c r="E207" s="1" t="s">
        <v>64</v>
      </c>
      <c r="F207" s="4">
        <v>209.1</v>
      </c>
      <c r="G207" s="1" t="s">
        <v>580</v>
      </c>
    </row>
    <row r="208" spans="1:7" ht="30">
      <c r="A208" s="1" t="s">
        <v>578</v>
      </c>
      <c r="B208" s="2">
        <v>2018</v>
      </c>
      <c r="C208" s="1" t="s">
        <v>62</v>
      </c>
      <c r="D208" s="3" t="s">
        <v>499</v>
      </c>
      <c r="E208" s="1" t="s">
        <v>64</v>
      </c>
      <c r="F208" s="4">
        <v>209.1</v>
      </c>
      <c r="G208" s="1" t="s">
        <v>580</v>
      </c>
    </row>
    <row r="209" spans="1:7" ht="30">
      <c r="A209" s="1" t="s">
        <v>578</v>
      </c>
      <c r="B209" s="2">
        <v>2017</v>
      </c>
      <c r="C209" s="1" t="s">
        <v>62</v>
      </c>
      <c r="D209" s="3" t="s">
        <v>499</v>
      </c>
      <c r="E209" s="1" t="s">
        <v>64</v>
      </c>
      <c r="F209" s="4">
        <v>209.1</v>
      </c>
      <c r="G209" s="1" t="s">
        <v>580</v>
      </c>
    </row>
    <row r="210" spans="1:7" ht="30">
      <c r="A210" s="1" t="s">
        <v>578</v>
      </c>
      <c r="B210" s="2">
        <v>2015</v>
      </c>
      <c r="C210" s="1" t="s">
        <v>62</v>
      </c>
      <c r="D210" s="3" t="s">
        <v>499</v>
      </c>
      <c r="E210" s="1" t="s">
        <v>64</v>
      </c>
      <c r="F210" s="4">
        <v>209.1</v>
      </c>
      <c r="G210" s="1" t="s">
        <v>580</v>
      </c>
    </row>
    <row r="211" spans="1:7" ht="30">
      <c r="A211" s="1" t="s">
        <v>578</v>
      </c>
      <c r="B211" s="2">
        <v>2015</v>
      </c>
      <c r="C211" s="1" t="s">
        <v>62</v>
      </c>
      <c r="D211" s="3" t="s">
        <v>501</v>
      </c>
      <c r="E211" s="1" t="s">
        <v>64</v>
      </c>
      <c r="F211" s="4">
        <v>209.1</v>
      </c>
      <c r="G211" s="1" t="s">
        <v>580</v>
      </c>
    </row>
    <row r="212" spans="1:7" ht="30">
      <c r="A212" s="1" t="s">
        <v>578</v>
      </c>
      <c r="B212" s="2">
        <v>2018</v>
      </c>
      <c r="C212" s="1" t="s">
        <v>62</v>
      </c>
      <c r="D212" s="3" t="s">
        <v>501</v>
      </c>
      <c r="E212" s="1" t="s">
        <v>64</v>
      </c>
      <c r="F212" s="4">
        <v>209.1</v>
      </c>
      <c r="G212" s="1" t="s">
        <v>580</v>
      </c>
    </row>
    <row r="213" spans="1:7" ht="30">
      <c r="A213" s="1" t="s">
        <v>578</v>
      </c>
      <c r="B213" s="2">
        <v>2017</v>
      </c>
      <c r="C213" s="1" t="s">
        <v>62</v>
      </c>
      <c r="D213" s="3" t="s">
        <v>502</v>
      </c>
      <c r="E213" s="1" t="s">
        <v>64</v>
      </c>
      <c r="F213" s="4">
        <v>209.1</v>
      </c>
      <c r="G213" s="1" t="s">
        <v>580</v>
      </c>
    </row>
    <row r="214" spans="1:7" ht="30">
      <c r="A214" s="1" t="s">
        <v>578</v>
      </c>
      <c r="B214" s="2">
        <v>2015</v>
      </c>
      <c r="C214" s="1" t="s">
        <v>62</v>
      </c>
      <c r="D214" s="3" t="s">
        <v>502</v>
      </c>
      <c r="E214" s="1" t="s">
        <v>64</v>
      </c>
      <c r="F214" s="4">
        <v>209.1</v>
      </c>
      <c r="G214" s="1" t="s">
        <v>580</v>
      </c>
    </row>
    <row r="215" spans="1:7" ht="30">
      <c r="A215" s="1" t="s">
        <v>578</v>
      </c>
      <c r="B215" s="2">
        <v>2015</v>
      </c>
      <c r="C215" s="1" t="s">
        <v>62</v>
      </c>
      <c r="D215" s="3" t="s">
        <v>502</v>
      </c>
      <c r="E215" s="1" t="s">
        <v>64</v>
      </c>
      <c r="F215" s="4">
        <v>209.1</v>
      </c>
      <c r="G215" s="1" t="s">
        <v>580</v>
      </c>
    </row>
    <row r="216" spans="1:7" ht="30">
      <c r="A216" s="1" t="s">
        <v>578</v>
      </c>
      <c r="B216" s="2">
        <v>2018</v>
      </c>
      <c r="C216" s="1" t="s">
        <v>62</v>
      </c>
      <c r="D216" s="3" t="s">
        <v>502</v>
      </c>
      <c r="E216" s="1" t="s">
        <v>64</v>
      </c>
      <c r="F216" s="4">
        <v>209.1</v>
      </c>
      <c r="G216" s="1" t="s">
        <v>580</v>
      </c>
    </row>
    <row r="217" spans="1:7" ht="30">
      <c r="A217" s="1" t="s">
        <v>578</v>
      </c>
      <c r="B217" s="2">
        <v>2017</v>
      </c>
      <c r="C217" s="1" t="s">
        <v>62</v>
      </c>
      <c r="D217" s="3" t="s">
        <v>502</v>
      </c>
      <c r="E217" s="1" t="s">
        <v>64</v>
      </c>
      <c r="F217" s="4">
        <v>209.1</v>
      </c>
      <c r="G217" s="1" t="s">
        <v>580</v>
      </c>
    </row>
    <row r="218" spans="1:7" ht="30">
      <c r="A218" s="1" t="s">
        <v>578</v>
      </c>
      <c r="B218" s="2">
        <v>2017</v>
      </c>
      <c r="C218" s="1" t="s">
        <v>62</v>
      </c>
      <c r="D218" s="3" t="s">
        <v>502</v>
      </c>
      <c r="E218" s="1" t="s">
        <v>64</v>
      </c>
      <c r="F218" s="4">
        <v>209.1</v>
      </c>
      <c r="G218" s="1" t="s">
        <v>580</v>
      </c>
    </row>
    <row r="219" spans="1:7" ht="30">
      <c r="A219" s="1" t="s">
        <v>578</v>
      </c>
      <c r="B219" s="2">
        <v>2016</v>
      </c>
      <c r="C219" s="1" t="s">
        <v>62</v>
      </c>
      <c r="D219" s="3" t="s">
        <v>504</v>
      </c>
      <c r="E219" s="1" t="s">
        <v>64</v>
      </c>
      <c r="F219" s="4">
        <v>209.1</v>
      </c>
      <c r="G219" s="1" t="s">
        <v>580</v>
      </c>
    </row>
    <row r="220" spans="1:7" ht="30">
      <c r="A220" s="1" t="s">
        <v>578</v>
      </c>
      <c r="B220" s="2">
        <v>2015</v>
      </c>
      <c r="C220" s="1" t="s">
        <v>62</v>
      </c>
      <c r="D220" s="3" t="s">
        <v>501</v>
      </c>
      <c r="E220" s="1" t="s">
        <v>64</v>
      </c>
      <c r="F220" s="4">
        <v>209.1</v>
      </c>
      <c r="G220" s="1" t="s">
        <v>580</v>
      </c>
    </row>
    <row r="221" spans="1:7" ht="30">
      <c r="A221" s="1" t="s">
        <v>604</v>
      </c>
      <c r="B221" s="2">
        <v>2017</v>
      </c>
      <c r="C221" s="1" t="s">
        <v>1</v>
      </c>
      <c r="D221" s="3" t="s">
        <v>326</v>
      </c>
      <c r="E221" s="1" t="s">
        <v>8</v>
      </c>
      <c r="F221" s="4">
        <v>1140</v>
      </c>
      <c r="G221" s="1" t="s">
        <v>580</v>
      </c>
    </row>
    <row r="222" spans="1:7" ht="30">
      <c r="A222" s="1" t="s">
        <v>578</v>
      </c>
      <c r="B222" s="2">
        <v>2016</v>
      </c>
      <c r="C222" s="1" t="s">
        <v>62</v>
      </c>
      <c r="D222" s="3" t="s">
        <v>506</v>
      </c>
      <c r="E222" s="1" t="s">
        <v>64</v>
      </c>
      <c r="F222" s="4">
        <v>209.1</v>
      </c>
      <c r="G222" s="1" t="s">
        <v>580</v>
      </c>
    </row>
    <row r="223" spans="1:7" ht="30">
      <c r="A223" s="1" t="s">
        <v>578</v>
      </c>
      <c r="B223" s="2">
        <v>2017</v>
      </c>
      <c r="C223" s="1" t="s">
        <v>62</v>
      </c>
      <c r="D223" s="3" t="s">
        <v>506</v>
      </c>
      <c r="E223" s="1" t="s">
        <v>64</v>
      </c>
      <c r="F223" s="4">
        <v>209.1</v>
      </c>
      <c r="G223" s="1" t="s">
        <v>580</v>
      </c>
    </row>
    <row r="224" spans="1:7" ht="30">
      <c r="A224" s="1" t="s">
        <v>578</v>
      </c>
      <c r="B224" s="2">
        <v>2017</v>
      </c>
      <c r="C224" s="1" t="s">
        <v>62</v>
      </c>
      <c r="D224" s="3" t="s">
        <v>506</v>
      </c>
      <c r="E224" s="1" t="s">
        <v>64</v>
      </c>
      <c r="F224" s="4">
        <v>209.1</v>
      </c>
      <c r="G224" s="1" t="s">
        <v>580</v>
      </c>
    </row>
    <row r="225" spans="1:7" ht="30">
      <c r="A225" s="1" t="s">
        <v>578</v>
      </c>
      <c r="B225" s="2">
        <v>2017</v>
      </c>
      <c r="C225" s="1" t="s">
        <v>62</v>
      </c>
      <c r="D225" s="3" t="s">
        <v>328</v>
      </c>
      <c r="E225" s="1" t="s">
        <v>64</v>
      </c>
      <c r="F225" s="4">
        <v>209.1</v>
      </c>
      <c r="G225" s="1" t="s">
        <v>580</v>
      </c>
    </row>
    <row r="226" spans="1:7" ht="30">
      <c r="A226" s="1" t="s">
        <v>578</v>
      </c>
      <c r="B226" s="2">
        <v>2015</v>
      </c>
      <c r="C226" s="1" t="s">
        <v>62</v>
      </c>
      <c r="D226" s="3" t="s">
        <v>662</v>
      </c>
      <c r="E226" s="1" t="s">
        <v>64</v>
      </c>
      <c r="F226" s="4">
        <v>209.1</v>
      </c>
      <c r="G226" s="1" t="s">
        <v>580</v>
      </c>
    </row>
    <row r="227" spans="1:7" ht="30">
      <c r="A227" s="1" t="s">
        <v>578</v>
      </c>
      <c r="B227" s="2">
        <v>2018</v>
      </c>
      <c r="C227" s="1" t="s">
        <v>62</v>
      </c>
      <c r="D227" s="3" t="s">
        <v>508</v>
      </c>
      <c r="E227" s="1" t="s">
        <v>64</v>
      </c>
      <c r="F227" s="4">
        <v>209.1</v>
      </c>
      <c r="G227" s="1" t="s">
        <v>580</v>
      </c>
    </row>
    <row r="228" spans="1:7" ht="30">
      <c r="A228" s="1" t="s">
        <v>578</v>
      </c>
      <c r="B228" s="2">
        <v>2017</v>
      </c>
      <c r="C228" s="1" t="s">
        <v>62</v>
      </c>
      <c r="D228" s="3" t="s">
        <v>508</v>
      </c>
      <c r="E228" s="1" t="s">
        <v>64</v>
      </c>
      <c r="F228" s="4">
        <v>209.1</v>
      </c>
      <c r="G228" s="1" t="s">
        <v>580</v>
      </c>
    </row>
    <row r="229" spans="1:7" ht="30">
      <c r="A229" s="1" t="s">
        <v>578</v>
      </c>
      <c r="B229" s="2">
        <v>2016</v>
      </c>
      <c r="C229" s="1" t="s">
        <v>62</v>
      </c>
      <c r="D229" s="3" t="s">
        <v>663</v>
      </c>
      <c r="E229" s="1" t="s">
        <v>64</v>
      </c>
      <c r="F229" s="4">
        <v>209.1</v>
      </c>
      <c r="G229" s="1" t="s">
        <v>580</v>
      </c>
    </row>
    <row r="230" spans="1:7" ht="30">
      <c r="A230" s="1" t="s">
        <v>578</v>
      </c>
      <c r="B230" s="2">
        <v>2017</v>
      </c>
      <c r="C230" s="1" t="s">
        <v>62</v>
      </c>
      <c r="D230" s="3" t="s">
        <v>663</v>
      </c>
      <c r="E230" s="1" t="s">
        <v>64</v>
      </c>
      <c r="F230" s="4">
        <v>209.1</v>
      </c>
      <c r="G230" s="1" t="s">
        <v>580</v>
      </c>
    </row>
    <row r="231" spans="1:7" ht="30">
      <c r="A231" s="1" t="s">
        <v>578</v>
      </c>
      <c r="B231" s="2">
        <v>2017</v>
      </c>
      <c r="C231" s="1" t="s">
        <v>62</v>
      </c>
      <c r="D231" s="3" t="s">
        <v>663</v>
      </c>
      <c r="E231" s="1" t="s">
        <v>64</v>
      </c>
      <c r="F231" s="4">
        <v>209.1</v>
      </c>
      <c r="G231" s="1" t="s">
        <v>580</v>
      </c>
    </row>
    <row r="232" spans="1:7" ht="30">
      <c r="A232" s="1" t="s">
        <v>578</v>
      </c>
      <c r="B232" s="2">
        <v>2017</v>
      </c>
      <c r="C232" s="1" t="s">
        <v>62</v>
      </c>
      <c r="D232" s="3" t="s">
        <v>663</v>
      </c>
      <c r="E232" s="1" t="s">
        <v>64</v>
      </c>
      <c r="F232" s="4">
        <v>209.1</v>
      </c>
      <c r="G232" s="1" t="s">
        <v>580</v>
      </c>
    </row>
    <row r="233" spans="1:7" ht="30">
      <c r="A233" s="1" t="s">
        <v>578</v>
      </c>
      <c r="B233" s="2">
        <v>2016</v>
      </c>
      <c r="C233" s="1" t="s">
        <v>62</v>
      </c>
      <c r="D233" s="3" t="s">
        <v>331</v>
      </c>
      <c r="E233" s="1" t="s">
        <v>64</v>
      </c>
      <c r="F233" s="4">
        <v>209.1</v>
      </c>
      <c r="G233" s="1" t="s">
        <v>580</v>
      </c>
    </row>
    <row r="234" spans="1:7" ht="30">
      <c r="A234" s="1" t="s">
        <v>578</v>
      </c>
      <c r="B234" s="2">
        <v>2016</v>
      </c>
      <c r="C234" s="1" t="s">
        <v>62</v>
      </c>
      <c r="D234" s="3" t="s">
        <v>331</v>
      </c>
      <c r="E234" s="1" t="s">
        <v>64</v>
      </c>
      <c r="F234" s="4">
        <v>209.1</v>
      </c>
      <c r="G234" s="1" t="s">
        <v>580</v>
      </c>
    </row>
    <row r="235" spans="1:7" ht="30">
      <c r="A235" s="1" t="s">
        <v>578</v>
      </c>
      <c r="B235" s="2">
        <v>2017</v>
      </c>
      <c r="C235" s="1" t="s">
        <v>62</v>
      </c>
      <c r="D235" s="3" t="s">
        <v>664</v>
      </c>
      <c r="E235" s="1" t="s">
        <v>64</v>
      </c>
      <c r="F235" s="4">
        <v>209.1</v>
      </c>
      <c r="G235" s="1" t="s">
        <v>580</v>
      </c>
    </row>
    <row r="236" spans="1:7" ht="45">
      <c r="A236" s="1" t="s">
        <v>656</v>
      </c>
      <c r="B236" s="2">
        <v>2022</v>
      </c>
      <c r="C236" s="1" t="s">
        <v>62</v>
      </c>
      <c r="D236" s="3" t="s">
        <v>513</v>
      </c>
      <c r="E236" s="1" t="s">
        <v>64</v>
      </c>
      <c r="F236" s="4">
        <v>159</v>
      </c>
      <c r="G236" s="1" t="s">
        <v>580</v>
      </c>
    </row>
    <row r="237" spans="1:7" ht="30">
      <c r="A237" s="1" t="s">
        <v>578</v>
      </c>
      <c r="B237" s="2">
        <v>2017</v>
      </c>
      <c r="C237" s="1" t="s">
        <v>62</v>
      </c>
      <c r="D237" s="3" t="s">
        <v>665</v>
      </c>
      <c r="E237" s="1" t="s">
        <v>64</v>
      </c>
      <c r="F237" s="4">
        <v>209.1</v>
      </c>
      <c r="G237" s="1" t="s">
        <v>580</v>
      </c>
    </row>
    <row r="238" spans="1:7" ht="30">
      <c r="A238" s="1" t="s">
        <v>578</v>
      </c>
      <c r="B238" s="2">
        <v>2018</v>
      </c>
      <c r="C238" s="1" t="s">
        <v>62</v>
      </c>
      <c r="D238" s="3" t="s">
        <v>665</v>
      </c>
      <c r="E238" s="1" t="s">
        <v>64</v>
      </c>
      <c r="F238" s="4">
        <v>209.1</v>
      </c>
      <c r="G238" s="1" t="s">
        <v>580</v>
      </c>
    </row>
    <row r="239" spans="1:7" ht="30">
      <c r="A239" s="1" t="s">
        <v>578</v>
      </c>
      <c r="B239" s="2">
        <v>2017</v>
      </c>
      <c r="C239" s="1" t="s">
        <v>62</v>
      </c>
      <c r="D239" s="3" t="s">
        <v>665</v>
      </c>
      <c r="E239" s="1" t="s">
        <v>64</v>
      </c>
      <c r="F239" s="4">
        <v>209.1</v>
      </c>
      <c r="G239" s="1" t="s">
        <v>580</v>
      </c>
    </row>
    <row r="240" spans="1:7" ht="30">
      <c r="A240" s="1" t="s">
        <v>578</v>
      </c>
      <c r="B240" s="2">
        <v>2015</v>
      </c>
      <c r="C240" s="1" t="s">
        <v>62</v>
      </c>
      <c r="D240" s="3" t="s">
        <v>665</v>
      </c>
      <c r="E240" s="1" t="s">
        <v>64</v>
      </c>
      <c r="F240" s="4">
        <v>209.1</v>
      </c>
      <c r="G240" s="1" t="s">
        <v>580</v>
      </c>
    </row>
    <row r="241" spans="1:7" ht="30">
      <c r="A241" s="1" t="s">
        <v>578</v>
      </c>
      <c r="B241" s="2">
        <v>2016</v>
      </c>
      <c r="C241" s="1" t="s">
        <v>62</v>
      </c>
      <c r="D241" s="3" t="s">
        <v>665</v>
      </c>
      <c r="E241" s="1" t="s">
        <v>64</v>
      </c>
      <c r="F241" s="4">
        <v>209.1</v>
      </c>
      <c r="G241" s="1" t="s">
        <v>580</v>
      </c>
    </row>
    <row r="242" spans="1:7" ht="30">
      <c r="A242" s="1" t="s">
        <v>578</v>
      </c>
      <c r="B242" s="2">
        <v>2017</v>
      </c>
      <c r="C242" s="1" t="s">
        <v>62</v>
      </c>
      <c r="D242" s="3" t="s">
        <v>665</v>
      </c>
      <c r="E242" s="1" t="s">
        <v>64</v>
      </c>
      <c r="F242" s="4">
        <v>209.1</v>
      </c>
      <c r="G242" s="1" t="s">
        <v>580</v>
      </c>
    </row>
    <row r="243" spans="1:7" ht="30">
      <c r="A243" s="1" t="s">
        <v>578</v>
      </c>
      <c r="B243" s="2">
        <v>2018</v>
      </c>
      <c r="C243" s="1" t="s">
        <v>62</v>
      </c>
      <c r="D243" s="3" t="s">
        <v>666</v>
      </c>
      <c r="E243" s="1" t="s">
        <v>64</v>
      </c>
      <c r="F243" s="4">
        <v>209.1</v>
      </c>
      <c r="G243" s="1" t="s">
        <v>580</v>
      </c>
    </row>
    <row r="244" spans="1:7" ht="30">
      <c r="A244" s="1" t="s">
        <v>578</v>
      </c>
      <c r="B244" s="2">
        <v>2016</v>
      </c>
      <c r="C244" s="1" t="s">
        <v>62</v>
      </c>
      <c r="D244" s="3" t="s">
        <v>667</v>
      </c>
      <c r="E244" s="1" t="s">
        <v>64</v>
      </c>
      <c r="F244" s="4">
        <v>209.1</v>
      </c>
      <c r="G244" s="1" t="s">
        <v>580</v>
      </c>
    </row>
    <row r="245" spans="1:7" ht="30">
      <c r="A245" s="1" t="s">
        <v>578</v>
      </c>
      <c r="B245" s="2">
        <v>2015</v>
      </c>
      <c r="C245" s="1" t="s">
        <v>62</v>
      </c>
      <c r="D245" s="3" t="s">
        <v>667</v>
      </c>
      <c r="E245" s="1" t="s">
        <v>64</v>
      </c>
      <c r="F245" s="4">
        <v>209.1</v>
      </c>
      <c r="G245" s="1" t="s">
        <v>580</v>
      </c>
    </row>
    <row r="246" spans="1:7" ht="30">
      <c r="A246" s="1" t="s">
        <v>578</v>
      </c>
      <c r="B246" s="2">
        <v>2017</v>
      </c>
      <c r="C246" s="1" t="s">
        <v>62</v>
      </c>
      <c r="D246" s="3" t="s">
        <v>667</v>
      </c>
      <c r="E246" s="1" t="s">
        <v>64</v>
      </c>
      <c r="F246" s="4">
        <v>209.1</v>
      </c>
      <c r="G246" s="1" t="s">
        <v>580</v>
      </c>
    </row>
    <row r="247" spans="1:7" ht="30">
      <c r="A247" s="1" t="s">
        <v>578</v>
      </c>
      <c r="B247" s="2">
        <v>2016</v>
      </c>
      <c r="C247" s="1" t="s">
        <v>62</v>
      </c>
      <c r="D247" s="3" t="s">
        <v>667</v>
      </c>
      <c r="E247" s="1" t="s">
        <v>64</v>
      </c>
      <c r="F247" s="4">
        <v>209.1</v>
      </c>
      <c r="G247" s="1" t="s">
        <v>580</v>
      </c>
    </row>
    <row r="248" spans="1:7" ht="30">
      <c r="A248" s="1" t="s">
        <v>578</v>
      </c>
      <c r="B248" s="2">
        <v>2016</v>
      </c>
      <c r="C248" s="1" t="s">
        <v>62</v>
      </c>
      <c r="D248" s="3" t="s">
        <v>667</v>
      </c>
      <c r="E248" s="1" t="s">
        <v>64</v>
      </c>
      <c r="F248" s="4">
        <v>209.1</v>
      </c>
      <c r="G248" s="1" t="s">
        <v>580</v>
      </c>
    </row>
    <row r="249" spans="1:7" ht="30">
      <c r="A249" s="1" t="s">
        <v>578</v>
      </c>
      <c r="B249" s="2">
        <v>2015</v>
      </c>
      <c r="C249" s="1" t="s">
        <v>62</v>
      </c>
      <c r="D249" s="3" t="s">
        <v>667</v>
      </c>
      <c r="E249" s="1" t="s">
        <v>64</v>
      </c>
      <c r="F249" s="4">
        <v>209.1</v>
      </c>
      <c r="G249" s="1" t="s">
        <v>580</v>
      </c>
    </row>
    <row r="250" spans="1:7" ht="30">
      <c r="A250" s="1" t="s">
        <v>578</v>
      </c>
      <c r="B250" s="2">
        <v>2018</v>
      </c>
      <c r="C250" s="1" t="s">
        <v>62</v>
      </c>
      <c r="D250" s="3" t="s">
        <v>667</v>
      </c>
      <c r="E250" s="1" t="s">
        <v>64</v>
      </c>
      <c r="F250" s="4">
        <v>209.1</v>
      </c>
      <c r="G250" s="1" t="s">
        <v>580</v>
      </c>
    </row>
    <row r="251" spans="1:7" ht="30">
      <c r="A251" s="1" t="s">
        <v>578</v>
      </c>
      <c r="B251" s="2">
        <v>2017</v>
      </c>
      <c r="C251" s="1" t="s">
        <v>62</v>
      </c>
      <c r="D251" s="3" t="s">
        <v>667</v>
      </c>
      <c r="E251" s="1" t="s">
        <v>64</v>
      </c>
      <c r="F251" s="4">
        <v>209.1</v>
      </c>
      <c r="G251" s="1" t="s">
        <v>580</v>
      </c>
    </row>
    <row r="252" spans="1:7" ht="30">
      <c r="A252" s="1" t="s">
        <v>578</v>
      </c>
      <c r="B252" s="2">
        <v>2015</v>
      </c>
      <c r="C252" s="1" t="s">
        <v>62</v>
      </c>
      <c r="D252" s="3" t="s">
        <v>667</v>
      </c>
      <c r="E252" s="1" t="s">
        <v>64</v>
      </c>
      <c r="F252" s="4">
        <v>209.1</v>
      </c>
      <c r="G252" s="1" t="s">
        <v>580</v>
      </c>
    </row>
    <row r="253" spans="1:7" ht="30">
      <c r="A253" s="1" t="s">
        <v>578</v>
      </c>
      <c r="B253" s="2">
        <v>2017</v>
      </c>
      <c r="C253" s="1" t="s">
        <v>62</v>
      </c>
      <c r="D253" s="3" t="s">
        <v>667</v>
      </c>
      <c r="E253" s="1" t="s">
        <v>64</v>
      </c>
      <c r="F253" s="4">
        <v>209.1</v>
      </c>
      <c r="G253" s="1" t="s">
        <v>580</v>
      </c>
    </row>
    <row r="254" spans="1:7" ht="30">
      <c r="A254" s="1" t="s">
        <v>578</v>
      </c>
      <c r="B254" s="2">
        <v>2015</v>
      </c>
      <c r="C254" s="1" t="s">
        <v>62</v>
      </c>
      <c r="D254" s="3" t="s">
        <v>668</v>
      </c>
      <c r="E254" s="1" t="s">
        <v>64</v>
      </c>
      <c r="F254" s="4">
        <v>209.1</v>
      </c>
      <c r="G254" s="1" t="s">
        <v>580</v>
      </c>
    </row>
    <row r="255" spans="1:7" ht="30">
      <c r="A255" s="1" t="s">
        <v>578</v>
      </c>
      <c r="B255" s="2">
        <v>2018</v>
      </c>
      <c r="C255" s="1" t="s">
        <v>62</v>
      </c>
      <c r="D255" s="3" t="s">
        <v>669</v>
      </c>
      <c r="E255" s="1" t="s">
        <v>64</v>
      </c>
      <c r="F255" s="4">
        <v>209.1</v>
      </c>
      <c r="G255" s="1" t="s">
        <v>580</v>
      </c>
    </row>
    <row r="256" spans="1:7" ht="30">
      <c r="A256" s="1" t="s">
        <v>578</v>
      </c>
      <c r="B256" s="2">
        <v>2015</v>
      </c>
      <c r="C256" s="1" t="s">
        <v>62</v>
      </c>
      <c r="D256" s="3" t="s">
        <v>669</v>
      </c>
      <c r="E256" s="1" t="s">
        <v>64</v>
      </c>
      <c r="F256" s="4">
        <v>209.1</v>
      </c>
      <c r="G256" s="1" t="s">
        <v>580</v>
      </c>
    </row>
    <row r="257" spans="1:7" ht="30">
      <c r="A257" s="1" t="s">
        <v>578</v>
      </c>
      <c r="B257" s="2">
        <v>2018</v>
      </c>
      <c r="C257" s="1" t="s">
        <v>62</v>
      </c>
      <c r="D257" s="3" t="s">
        <v>670</v>
      </c>
      <c r="E257" s="1" t="s">
        <v>64</v>
      </c>
      <c r="F257" s="4">
        <v>209.1</v>
      </c>
      <c r="G257" s="1" t="s">
        <v>580</v>
      </c>
    </row>
    <row r="258" spans="1:7" ht="30">
      <c r="A258" s="1" t="s">
        <v>578</v>
      </c>
      <c r="B258" s="2">
        <v>2017</v>
      </c>
      <c r="C258" s="1" t="s">
        <v>62</v>
      </c>
      <c r="D258" s="3" t="s">
        <v>670</v>
      </c>
      <c r="E258" s="1" t="s">
        <v>64</v>
      </c>
      <c r="F258" s="4">
        <v>209.1</v>
      </c>
      <c r="G258" s="1" t="s">
        <v>580</v>
      </c>
    </row>
    <row r="259" spans="1:7" ht="30">
      <c r="A259" s="1" t="s">
        <v>578</v>
      </c>
      <c r="B259" s="2">
        <v>2017</v>
      </c>
      <c r="C259" s="1" t="s">
        <v>62</v>
      </c>
      <c r="D259" s="3" t="s">
        <v>670</v>
      </c>
      <c r="E259" s="1" t="s">
        <v>64</v>
      </c>
      <c r="F259" s="4">
        <v>209.1</v>
      </c>
      <c r="G259" s="1" t="s">
        <v>580</v>
      </c>
    </row>
    <row r="260" spans="1:7" ht="30">
      <c r="A260" s="1" t="s">
        <v>578</v>
      </c>
      <c r="B260" s="2">
        <v>2015</v>
      </c>
      <c r="C260" s="1" t="s">
        <v>62</v>
      </c>
      <c r="D260" s="3" t="s">
        <v>670</v>
      </c>
      <c r="E260" s="1" t="s">
        <v>64</v>
      </c>
      <c r="F260" s="4">
        <v>209.1</v>
      </c>
      <c r="G260" s="1" t="s">
        <v>580</v>
      </c>
    </row>
    <row r="261" spans="1:7" ht="30">
      <c r="A261" s="1" t="s">
        <v>578</v>
      </c>
      <c r="B261" s="2">
        <v>2015</v>
      </c>
      <c r="C261" s="1" t="s">
        <v>62</v>
      </c>
      <c r="D261" s="3" t="s">
        <v>670</v>
      </c>
      <c r="E261" s="1" t="s">
        <v>64</v>
      </c>
      <c r="F261" s="4">
        <v>209.1</v>
      </c>
      <c r="G261" s="1" t="s">
        <v>580</v>
      </c>
    </row>
    <row r="262" spans="1:7" ht="30">
      <c r="A262" s="1" t="s">
        <v>578</v>
      </c>
      <c r="B262" s="2">
        <v>2017</v>
      </c>
      <c r="C262" s="1" t="s">
        <v>62</v>
      </c>
      <c r="D262" s="3" t="s">
        <v>670</v>
      </c>
      <c r="E262" s="1" t="s">
        <v>64</v>
      </c>
      <c r="F262" s="4">
        <v>209.1</v>
      </c>
      <c r="G262" s="1" t="s">
        <v>580</v>
      </c>
    </row>
    <row r="263" spans="1:7" ht="30">
      <c r="A263" s="1" t="s">
        <v>578</v>
      </c>
      <c r="B263" s="2">
        <v>2016</v>
      </c>
      <c r="C263" s="1" t="s">
        <v>62</v>
      </c>
      <c r="D263" s="3" t="s">
        <v>670</v>
      </c>
      <c r="E263" s="1" t="s">
        <v>64</v>
      </c>
      <c r="F263" s="4">
        <v>209.1</v>
      </c>
      <c r="G263" s="1" t="s">
        <v>580</v>
      </c>
    </row>
    <row r="264" spans="1:7" ht="30">
      <c r="A264" s="1" t="s">
        <v>578</v>
      </c>
      <c r="B264" s="2">
        <v>2016</v>
      </c>
      <c r="C264" s="1" t="s">
        <v>62</v>
      </c>
      <c r="D264" s="3" t="s">
        <v>670</v>
      </c>
      <c r="E264" s="1" t="s">
        <v>64</v>
      </c>
      <c r="F264" s="4">
        <v>209.1</v>
      </c>
      <c r="G264" s="1" t="s">
        <v>580</v>
      </c>
    </row>
    <row r="265" spans="1:7" ht="30">
      <c r="A265" s="1" t="s">
        <v>578</v>
      </c>
      <c r="B265" s="2">
        <v>2017</v>
      </c>
      <c r="C265" s="1" t="s">
        <v>62</v>
      </c>
      <c r="D265" s="3" t="s">
        <v>670</v>
      </c>
      <c r="E265" s="1" t="s">
        <v>64</v>
      </c>
      <c r="F265" s="4">
        <v>209.1</v>
      </c>
      <c r="G265" s="1" t="s">
        <v>580</v>
      </c>
    </row>
    <row r="266" spans="1:7" ht="30">
      <c r="A266" s="1" t="s">
        <v>578</v>
      </c>
      <c r="B266" s="2">
        <v>2016</v>
      </c>
      <c r="C266" s="1" t="s">
        <v>62</v>
      </c>
      <c r="D266" s="3" t="s">
        <v>670</v>
      </c>
      <c r="E266" s="1" t="s">
        <v>64</v>
      </c>
      <c r="F266" s="4">
        <v>209.1</v>
      </c>
      <c r="G266" s="1" t="s">
        <v>580</v>
      </c>
    </row>
    <row r="267" spans="1:7" ht="30">
      <c r="A267" s="1" t="s">
        <v>578</v>
      </c>
      <c r="B267" s="2">
        <v>2017</v>
      </c>
      <c r="C267" s="1" t="s">
        <v>62</v>
      </c>
      <c r="D267" s="3" t="s">
        <v>671</v>
      </c>
      <c r="E267" s="1" t="s">
        <v>64</v>
      </c>
      <c r="F267" s="4">
        <v>209.1</v>
      </c>
      <c r="G267" s="1" t="s">
        <v>580</v>
      </c>
    </row>
    <row r="268" spans="1:7" ht="30">
      <c r="A268" s="1" t="s">
        <v>578</v>
      </c>
      <c r="B268" s="2">
        <v>2018</v>
      </c>
      <c r="C268" s="1" t="s">
        <v>62</v>
      </c>
      <c r="D268" s="3" t="s">
        <v>672</v>
      </c>
      <c r="E268" s="1" t="s">
        <v>64</v>
      </c>
      <c r="F268" s="4">
        <v>209.1</v>
      </c>
      <c r="G268" s="1" t="s">
        <v>580</v>
      </c>
    </row>
    <row r="269" spans="1:7" ht="30">
      <c r="A269" s="1" t="s">
        <v>578</v>
      </c>
      <c r="B269" s="2">
        <v>2016</v>
      </c>
      <c r="C269" s="1" t="s">
        <v>62</v>
      </c>
      <c r="D269" s="3" t="s">
        <v>673</v>
      </c>
      <c r="E269" s="1" t="s">
        <v>64</v>
      </c>
      <c r="F269" s="4">
        <v>209.1</v>
      </c>
      <c r="G269" s="1" t="s">
        <v>580</v>
      </c>
    </row>
    <row r="270" spans="1:7" ht="30">
      <c r="A270" s="1" t="s">
        <v>578</v>
      </c>
      <c r="B270" s="2">
        <v>2017</v>
      </c>
      <c r="C270" s="1" t="s">
        <v>62</v>
      </c>
      <c r="D270" s="3" t="s">
        <v>673</v>
      </c>
      <c r="E270" s="1" t="s">
        <v>64</v>
      </c>
      <c r="F270" s="4">
        <v>209.1</v>
      </c>
      <c r="G270" s="1" t="s">
        <v>580</v>
      </c>
    </row>
    <row r="271" spans="1:7" ht="30">
      <c r="A271" s="1" t="s">
        <v>578</v>
      </c>
      <c r="B271" s="2">
        <v>2017</v>
      </c>
      <c r="C271" s="1" t="s">
        <v>62</v>
      </c>
      <c r="D271" s="3" t="s">
        <v>673</v>
      </c>
      <c r="E271" s="1" t="s">
        <v>64</v>
      </c>
      <c r="F271" s="4">
        <v>209.1</v>
      </c>
      <c r="G271" s="1" t="s">
        <v>580</v>
      </c>
    </row>
    <row r="272" spans="1:7" ht="30">
      <c r="A272" s="1" t="s">
        <v>578</v>
      </c>
      <c r="B272" s="2">
        <v>2015</v>
      </c>
      <c r="C272" s="1" t="s">
        <v>62</v>
      </c>
      <c r="D272" s="3" t="s">
        <v>674</v>
      </c>
      <c r="E272" s="1" t="s">
        <v>64</v>
      </c>
      <c r="F272" s="4">
        <v>209.1</v>
      </c>
      <c r="G272" s="1" t="s">
        <v>580</v>
      </c>
    </row>
    <row r="273" spans="1:7" ht="30">
      <c r="A273" s="1" t="s">
        <v>578</v>
      </c>
      <c r="B273" s="2">
        <v>2016</v>
      </c>
      <c r="C273" s="1" t="s">
        <v>62</v>
      </c>
      <c r="D273" s="3" t="s">
        <v>674</v>
      </c>
      <c r="E273" s="1" t="s">
        <v>64</v>
      </c>
      <c r="F273" s="4">
        <v>209.1</v>
      </c>
      <c r="G273" s="1" t="s">
        <v>580</v>
      </c>
    </row>
    <row r="274" spans="1:7" ht="30">
      <c r="A274" s="1" t="s">
        <v>578</v>
      </c>
      <c r="B274" s="2">
        <v>2018</v>
      </c>
      <c r="C274" s="1" t="s">
        <v>62</v>
      </c>
      <c r="D274" s="3" t="s">
        <v>674</v>
      </c>
      <c r="E274" s="1" t="s">
        <v>64</v>
      </c>
      <c r="F274" s="4">
        <v>209.1</v>
      </c>
      <c r="G274" s="1" t="s">
        <v>580</v>
      </c>
    </row>
    <row r="275" spans="1:7" ht="30">
      <c r="A275" s="1" t="s">
        <v>578</v>
      </c>
      <c r="B275" s="2">
        <v>2018</v>
      </c>
      <c r="C275" s="1" t="s">
        <v>62</v>
      </c>
      <c r="D275" s="3" t="s">
        <v>674</v>
      </c>
      <c r="E275" s="1" t="s">
        <v>64</v>
      </c>
      <c r="F275" s="4">
        <v>209.1</v>
      </c>
      <c r="G275" s="1" t="s">
        <v>580</v>
      </c>
    </row>
    <row r="276" spans="1:7" ht="30">
      <c r="A276" s="1" t="s">
        <v>578</v>
      </c>
      <c r="B276" s="2">
        <v>2016</v>
      </c>
      <c r="C276" s="1" t="s">
        <v>62</v>
      </c>
      <c r="D276" s="3" t="s">
        <v>674</v>
      </c>
      <c r="E276" s="1" t="s">
        <v>64</v>
      </c>
      <c r="F276" s="4">
        <v>209.1</v>
      </c>
      <c r="G276" s="1" t="s">
        <v>580</v>
      </c>
    </row>
    <row r="277" spans="1:7" ht="30">
      <c r="A277" s="1" t="s">
        <v>578</v>
      </c>
      <c r="B277" s="2">
        <v>2015</v>
      </c>
      <c r="C277" s="1" t="s">
        <v>62</v>
      </c>
      <c r="D277" s="3" t="s">
        <v>674</v>
      </c>
      <c r="E277" s="1" t="s">
        <v>64</v>
      </c>
      <c r="F277" s="4">
        <v>209.1</v>
      </c>
      <c r="G277" s="1" t="s">
        <v>580</v>
      </c>
    </row>
    <row r="278" spans="1:7" ht="30">
      <c r="A278" s="1" t="s">
        <v>578</v>
      </c>
      <c r="B278" s="2">
        <v>2016</v>
      </c>
      <c r="C278" s="1" t="s">
        <v>62</v>
      </c>
      <c r="D278" s="3" t="s">
        <v>674</v>
      </c>
      <c r="E278" s="1" t="s">
        <v>64</v>
      </c>
      <c r="F278" s="4">
        <v>209.1</v>
      </c>
      <c r="G278" s="1" t="s">
        <v>580</v>
      </c>
    </row>
    <row r="279" spans="1:7" ht="30">
      <c r="A279" s="1" t="s">
        <v>578</v>
      </c>
      <c r="B279" s="2">
        <v>2017</v>
      </c>
      <c r="C279" s="1" t="s">
        <v>62</v>
      </c>
      <c r="D279" s="3" t="s">
        <v>674</v>
      </c>
      <c r="E279" s="1" t="s">
        <v>64</v>
      </c>
      <c r="F279" s="4">
        <v>209.1</v>
      </c>
      <c r="G279" s="1" t="s">
        <v>580</v>
      </c>
    </row>
    <row r="280" spans="1:7" ht="30">
      <c r="A280" s="1" t="s">
        <v>578</v>
      </c>
      <c r="B280" s="2">
        <v>2016</v>
      </c>
      <c r="C280" s="1" t="s">
        <v>62</v>
      </c>
      <c r="D280" s="3" t="s">
        <v>674</v>
      </c>
      <c r="E280" s="1" t="s">
        <v>64</v>
      </c>
      <c r="F280" s="4">
        <v>209.1</v>
      </c>
      <c r="G280" s="1" t="s">
        <v>580</v>
      </c>
    </row>
    <row r="281" spans="1:7" ht="30">
      <c r="A281" s="1" t="s">
        <v>578</v>
      </c>
      <c r="B281" s="2">
        <v>2016</v>
      </c>
      <c r="C281" s="1" t="s">
        <v>62</v>
      </c>
      <c r="D281" s="3" t="s">
        <v>674</v>
      </c>
      <c r="E281" s="1" t="s">
        <v>64</v>
      </c>
      <c r="F281" s="4">
        <v>209.1</v>
      </c>
      <c r="G281" s="1" t="s">
        <v>580</v>
      </c>
    </row>
    <row r="282" spans="1:7" ht="30">
      <c r="A282" s="1" t="s">
        <v>578</v>
      </c>
      <c r="B282" s="2">
        <v>2015</v>
      </c>
      <c r="C282" s="1" t="s">
        <v>62</v>
      </c>
      <c r="D282" s="3" t="s">
        <v>674</v>
      </c>
      <c r="E282" s="1" t="s">
        <v>64</v>
      </c>
      <c r="F282" s="4">
        <v>209.1</v>
      </c>
      <c r="G282" s="1" t="s">
        <v>580</v>
      </c>
    </row>
    <row r="283" spans="1:7" ht="30">
      <c r="A283" s="1" t="s">
        <v>578</v>
      </c>
      <c r="B283" s="2">
        <v>2015</v>
      </c>
      <c r="C283" s="1" t="s">
        <v>62</v>
      </c>
      <c r="D283" s="3" t="s">
        <v>674</v>
      </c>
      <c r="E283" s="1" t="s">
        <v>64</v>
      </c>
      <c r="F283" s="4">
        <v>209.1</v>
      </c>
      <c r="G283" s="1" t="s">
        <v>580</v>
      </c>
    </row>
    <row r="284" spans="1:7" ht="30">
      <c r="A284" s="1" t="s">
        <v>578</v>
      </c>
      <c r="B284" s="2">
        <v>2016</v>
      </c>
      <c r="C284" s="1" t="s">
        <v>62</v>
      </c>
      <c r="D284" s="3" t="s">
        <v>675</v>
      </c>
      <c r="E284" s="1" t="s">
        <v>64</v>
      </c>
      <c r="F284" s="4">
        <v>209.1</v>
      </c>
      <c r="G284" s="1" t="s">
        <v>580</v>
      </c>
    </row>
    <row r="285" spans="1:7" ht="30">
      <c r="A285" s="1" t="s">
        <v>578</v>
      </c>
      <c r="B285" s="2">
        <v>2016</v>
      </c>
      <c r="C285" s="1" t="s">
        <v>62</v>
      </c>
      <c r="D285" s="3" t="s">
        <v>676</v>
      </c>
      <c r="E285" s="1" t="s">
        <v>64</v>
      </c>
      <c r="F285" s="4">
        <v>209.1</v>
      </c>
      <c r="G285" s="1" t="s">
        <v>580</v>
      </c>
    </row>
    <row r="286" spans="1:7" ht="30">
      <c r="A286" s="1" t="s">
        <v>578</v>
      </c>
      <c r="B286" s="2">
        <v>2016</v>
      </c>
      <c r="C286" s="1" t="s">
        <v>62</v>
      </c>
      <c r="D286" s="3" t="s">
        <v>676</v>
      </c>
      <c r="E286" s="1" t="s">
        <v>64</v>
      </c>
      <c r="F286" s="4">
        <v>209.1</v>
      </c>
      <c r="G286" s="1" t="s">
        <v>580</v>
      </c>
    </row>
    <row r="287" spans="1:7" ht="30">
      <c r="A287" s="1" t="s">
        <v>578</v>
      </c>
      <c r="B287" s="2">
        <v>2016</v>
      </c>
      <c r="C287" s="1" t="s">
        <v>62</v>
      </c>
      <c r="D287" s="3" t="s">
        <v>676</v>
      </c>
      <c r="E287" s="1" t="s">
        <v>64</v>
      </c>
      <c r="F287" s="4">
        <v>209.1</v>
      </c>
      <c r="G287" s="1" t="s">
        <v>580</v>
      </c>
    </row>
    <row r="288" spans="1:7" ht="30">
      <c r="A288" s="1" t="s">
        <v>578</v>
      </c>
      <c r="B288" s="2">
        <v>2016</v>
      </c>
      <c r="C288" s="1" t="s">
        <v>62</v>
      </c>
      <c r="D288" s="3" t="s">
        <v>676</v>
      </c>
      <c r="E288" s="1" t="s">
        <v>64</v>
      </c>
      <c r="F288" s="4">
        <v>209.1</v>
      </c>
      <c r="G288" s="1" t="s">
        <v>580</v>
      </c>
    </row>
    <row r="289" spans="1:7" ht="30">
      <c r="A289" s="1" t="s">
        <v>578</v>
      </c>
      <c r="B289" s="2">
        <v>2016</v>
      </c>
      <c r="C289" s="1" t="s">
        <v>62</v>
      </c>
      <c r="D289" s="3" t="s">
        <v>676</v>
      </c>
      <c r="E289" s="1" t="s">
        <v>64</v>
      </c>
      <c r="F289" s="4">
        <v>209.1</v>
      </c>
      <c r="G289" s="1" t="s">
        <v>580</v>
      </c>
    </row>
    <row r="290" spans="1:7" ht="30">
      <c r="A290" s="1" t="s">
        <v>578</v>
      </c>
      <c r="B290" s="2">
        <v>2015</v>
      </c>
      <c r="C290" s="1" t="s">
        <v>62</v>
      </c>
      <c r="D290" s="3" t="s">
        <v>676</v>
      </c>
      <c r="E290" s="1" t="s">
        <v>64</v>
      </c>
      <c r="F290" s="4">
        <v>209.1</v>
      </c>
      <c r="G290" s="1" t="s">
        <v>580</v>
      </c>
    </row>
    <row r="291" spans="1:7" ht="30">
      <c r="A291" s="1" t="s">
        <v>578</v>
      </c>
      <c r="B291" s="2">
        <v>2016</v>
      </c>
      <c r="C291" s="1" t="s">
        <v>62</v>
      </c>
      <c r="D291" s="3" t="s">
        <v>676</v>
      </c>
      <c r="E291" s="1" t="s">
        <v>64</v>
      </c>
      <c r="F291" s="4">
        <v>209.1</v>
      </c>
      <c r="G291" s="1" t="s">
        <v>580</v>
      </c>
    </row>
    <row r="292" spans="1:7" ht="30">
      <c r="A292" s="1" t="s">
        <v>578</v>
      </c>
      <c r="B292" s="2">
        <v>2017</v>
      </c>
      <c r="C292" s="1" t="s">
        <v>62</v>
      </c>
      <c r="D292" s="3" t="s">
        <v>676</v>
      </c>
      <c r="E292" s="1" t="s">
        <v>64</v>
      </c>
      <c r="F292" s="4">
        <v>209.1</v>
      </c>
      <c r="G292" s="1" t="s">
        <v>580</v>
      </c>
    </row>
    <row r="293" spans="1:7" ht="30">
      <c r="A293" s="1" t="s">
        <v>578</v>
      </c>
      <c r="B293" s="2">
        <v>2017</v>
      </c>
      <c r="C293" s="1" t="s">
        <v>62</v>
      </c>
      <c r="D293" s="3" t="s">
        <v>676</v>
      </c>
      <c r="E293" s="1" t="s">
        <v>64</v>
      </c>
      <c r="F293" s="4">
        <v>209.1</v>
      </c>
      <c r="G293" s="1" t="s">
        <v>580</v>
      </c>
    </row>
    <row r="294" spans="1:7" ht="30">
      <c r="A294" s="1" t="s">
        <v>578</v>
      </c>
      <c r="B294" s="2">
        <v>2016</v>
      </c>
      <c r="C294" s="1" t="s">
        <v>62</v>
      </c>
      <c r="D294" s="3" t="s">
        <v>676</v>
      </c>
      <c r="E294" s="1" t="s">
        <v>64</v>
      </c>
      <c r="F294" s="4">
        <v>209.1</v>
      </c>
      <c r="G294" s="1" t="s">
        <v>580</v>
      </c>
    </row>
    <row r="295" spans="1:7" ht="30">
      <c r="A295" s="1" t="s">
        <v>578</v>
      </c>
      <c r="B295" s="2">
        <v>2017</v>
      </c>
      <c r="C295" s="1" t="s">
        <v>62</v>
      </c>
      <c r="D295" s="3" t="s">
        <v>676</v>
      </c>
      <c r="E295" s="1" t="s">
        <v>64</v>
      </c>
      <c r="F295" s="4">
        <v>209.1</v>
      </c>
      <c r="G295" s="1" t="s">
        <v>580</v>
      </c>
    </row>
    <row r="296" spans="1:7" ht="30">
      <c r="A296" s="1" t="s">
        <v>578</v>
      </c>
      <c r="B296" s="2">
        <v>2015</v>
      </c>
      <c r="C296" s="1" t="s">
        <v>62</v>
      </c>
      <c r="D296" s="3" t="s">
        <v>676</v>
      </c>
      <c r="E296" s="1" t="s">
        <v>64</v>
      </c>
      <c r="F296" s="4">
        <v>209.1</v>
      </c>
      <c r="G296" s="1" t="s">
        <v>580</v>
      </c>
    </row>
    <row r="297" spans="1:7" ht="30">
      <c r="A297" s="1" t="s">
        <v>578</v>
      </c>
      <c r="B297" s="2">
        <v>2018</v>
      </c>
      <c r="C297" s="1" t="s">
        <v>62</v>
      </c>
      <c r="D297" s="3" t="s">
        <v>676</v>
      </c>
      <c r="E297" s="1" t="s">
        <v>64</v>
      </c>
      <c r="F297" s="4">
        <v>209.1</v>
      </c>
      <c r="G297" s="1" t="s">
        <v>580</v>
      </c>
    </row>
    <row r="298" spans="1:7" ht="30">
      <c r="A298" s="1" t="s">
        <v>578</v>
      </c>
      <c r="B298" s="2">
        <v>2018</v>
      </c>
      <c r="C298" s="1" t="s">
        <v>62</v>
      </c>
      <c r="D298" s="3" t="s">
        <v>676</v>
      </c>
      <c r="E298" s="1" t="s">
        <v>64</v>
      </c>
      <c r="F298" s="4">
        <v>209.1</v>
      </c>
      <c r="G298" s="1" t="s">
        <v>580</v>
      </c>
    </row>
    <row r="299" spans="1:7" ht="30">
      <c r="A299" s="1" t="s">
        <v>578</v>
      </c>
      <c r="B299" s="2">
        <v>2018</v>
      </c>
      <c r="C299" s="1" t="s">
        <v>62</v>
      </c>
      <c r="D299" s="3" t="s">
        <v>676</v>
      </c>
      <c r="E299" s="1" t="s">
        <v>64</v>
      </c>
      <c r="F299" s="4">
        <v>209.1</v>
      </c>
      <c r="G299" s="1" t="s">
        <v>580</v>
      </c>
    </row>
    <row r="300" spans="1:7" ht="30">
      <c r="A300" s="1" t="s">
        <v>578</v>
      </c>
      <c r="B300" s="2">
        <v>2016</v>
      </c>
      <c r="C300" s="1" t="s">
        <v>62</v>
      </c>
      <c r="D300" s="3" t="s">
        <v>676</v>
      </c>
      <c r="E300" s="1" t="s">
        <v>64</v>
      </c>
      <c r="F300" s="4">
        <v>209.1</v>
      </c>
      <c r="G300" s="1" t="s">
        <v>580</v>
      </c>
    </row>
    <row r="301" spans="1:7" ht="30">
      <c r="A301" s="1" t="s">
        <v>578</v>
      </c>
      <c r="B301" s="2">
        <v>2017</v>
      </c>
      <c r="C301" s="1" t="s">
        <v>62</v>
      </c>
      <c r="D301" s="3" t="s">
        <v>676</v>
      </c>
      <c r="E301" s="1" t="s">
        <v>64</v>
      </c>
      <c r="F301" s="4">
        <v>209.1</v>
      </c>
      <c r="G301" s="1" t="s">
        <v>580</v>
      </c>
    </row>
    <row r="302" spans="1:7" ht="30">
      <c r="A302" s="1" t="s">
        <v>578</v>
      </c>
      <c r="B302" s="2">
        <v>2015</v>
      </c>
      <c r="C302" s="1" t="s">
        <v>62</v>
      </c>
      <c r="D302" s="3" t="s">
        <v>676</v>
      </c>
      <c r="E302" s="1" t="s">
        <v>64</v>
      </c>
      <c r="F302" s="4">
        <v>209.1</v>
      </c>
      <c r="G302" s="1" t="s">
        <v>580</v>
      </c>
    </row>
    <row r="303" spans="1:7" ht="30">
      <c r="A303" s="1" t="s">
        <v>578</v>
      </c>
      <c r="B303" s="2">
        <v>2017</v>
      </c>
      <c r="C303" s="1" t="s">
        <v>62</v>
      </c>
      <c r="D303" s="3" t="s">
        <v>676</v>
      </c>
      <c r="E303" s="1" t="s">
        <v>64</v>
      </c>
      <c r="F303" s="4">
        <v>209.1</v>
      </c>
      <c r="G303" s="1" t="s">
        <v>580</v>
      </c>
    </row>
    <row r="304" spans="1:7" ht="30">
      <c r="A304" s="1" t="s">
        <v>578</v>
      </c>
      <c r="B304" s="2">
        <v>2015</v>
      </c>
      <c r="C304" s="1" t="s">
        <v>62</v>
      </c>
      <c r="D304" s="3" t="s">
        <v>676</v>
      </c>
      <c r="E304" s="1" t="s">
        <v>64</v>
      </c>
      <c r="F304" s="4">
        <v>209.1</v>
      </c>
      <c r="G304" s="1" t="s">
        <v>580</v>
      </c>
    </row>
    <row r="305" spans="1:7" ht="30">
      <c r="A305" s="1" t="s">
        <v>578</v>
      </c>
      <c r="B305" s="2">
        <v>2016</v>
      </c>
      <c r="C305" s="1" t="s">
        <v>62</v>
      </c>
      <c r="D305" s="3" t="s">
        <v>676</v>
      </c>
      <c r="E305" s="1" t="s">
        <v>64</v>
      </c>
      <c r="F305" s="4">
        <v>209.1</v>
      </c>
      <c r="G305" s="1" t="s">
        <v>580</v>
      </c>
    </row>
    <row r="306" spans="1:7" ht="30">
      <c r="A306" s="1" t="s">
        <v>578</v>
      </c>
      <c r="B306" s="2">
        <v>2018</v>
      </c>
      <c r="C306" s="1" t="s">
        <v>62</v>
      </c>
      <c r="D306" s="3" t="s">
        <v>676</v>
      </c>
      <c r="E306" s="1" t="s">
        <v>64</v>
      </c>
      <c r="F306" s="4">
        <v>209.1</v>
      </c>
      <c r="G306" s="1" t="s">
        <v>580</v>
      </c>
    </row>
    <row r="307" spans="1:7" ht="30">
      <c r="A307" s="1" t="s">
        <v>578</v>
      </c>
      <c r="B307" s="2">
        <v>2018</v>
      </c>
      <c r="C307" s="1" t="s">
        <v>62</v>
      </c>
      <c r="D307" s="3" t="s">
        <v>676</v>
      </c>
      <c r="E307" s="1" t="s">
        <v>64</v>
      </c>
      <c r="F307" s="4">
        <v>209.1</v>
      </c>
      <c r="G307" s="1" t="s">
        <v>580</v>
      </c>
    </row>
    <row r="308" spans="1:7" ht="30">
      <c r="A308" s="1" t="s">
        <v>578</v>
      </c>
      <c r="B308" s="2">
        <v>2017</v>
      </c>
      <c r="C308" s="1" t="s">
        <v>62</v>
      </c>
      <c r="D308" s="3" t="s">
        <v>676</v>
      </c>
      <c r="E308" s="1" t="s">
        <v>64</v>
      </c>
      <c r="F308" s="4">
        <v>209.1</v>
      </c>
      <c r="G308" s="1" t="s">
        <v>580</v>
      </c>
    </row>
    <row r="309" spans="1:7" ht="30">
      <c r="A309" s="1" t="s">
        <v>578</v>
      </c>
      <c r="B309" s="2">
        <v>2015</v>
      </c>
      <c r="C309" s="1" t="s">
        <v>62</v>
      </c>
      <c r="D309" s="3" t="s">
        <v>676</v>
      </c>
      <c r="E309" s="1" t="s">
        <v>64</v>
      </c>
      <c r="F309" s="4">
        <v>209.1</v>
      </c>
      <c r="G309" s="1" t="s">
        <v>580</v>
      </c>
    </row>
    <row r="310" spans="1:7" ht="30">
      <c r="A310" s="1" t="s">
        <v>578</v>
      </c>
      <c r="B310" s="2">
        <v>2015</v>
      </c>
      <c r="C310" s="1" t="s">
        <v>62</v>
      </c>
      <c r="D310" s="3" t="s">
        <v>676</v>
      </c>
      <c r="E310" s="1" t="s">
        <v>64</v>
      </c>
      <c r="F310" s="4">
        <v>209.1</v>
      </c>
      <c r="G310" s="1" t="s">
        <v>580</v>
      </c>
    </row>
    <row r="311" spans="1:7" ht="30">
      <c r="A311" s="1" t="s">
        <v>578</v>
      </c>
      <c r="B311" s="2">
        <v>2018</v>
      </c>
      <c r="C311" s="1" t="s">
        <v>62</v>
      </c>
      <c r="D311" s="3" t="s">
        <v>676</v>
      </c>
      <c r="E311" s="1" t="s">
        <v>64</v>
      </c>
      <c r="F311" s="4">
        <v>209.1</v>
      </c>
      <c r="G311" s="1" t="s">
        <v>580</v>
      </c>
    </row>
    <row r="312" spans="1:7" ht="30">
      <c r="A312" s="1" t="s">
        <v>578</v>
      </c>
      <c r="B312" s="2">
        <v>2015</v>
      </c>
      <c r="C312" s="1" t="s">
        <v>62</v>
      </c>
      <c r="D312" s="3" t="s">
        <v>521</v>
      </c>
      <c r="E312" s="1" t="s">
        <v>64</v>
      </c>
      <c r="F312" s="4">
        <v>209.1</v>
      </c>
      <c r="G312" s="1" t="s">
        <v>580</v>
      </c>
    </row>
    <row r="313" spans="1:7" ht="30">
      <c r="A313" s="1" t="s">
        <v>578</v>
      </c>
      <c r="B313" s="2">
        <v>2015</v>
      </c>
      <c r="C313" s="1" t="s">
        <v>62</v>
      </c>
      <c r="D313" s="3" t="s">
        <v>521</v>
      </c>
      <c r="E313" s="1" t="s">
        <v>64</v>
      </c>
      <c r="F313" s="4">
        <v>209.1</v>
      </c>
      <c r="G313" s="1" t="s">
        <v>580</v>
      </c>
    </row>
    <row r="314" spans="1:7" ht="30">
      <c r="A314" s="1" t="s">
        <v>578</v>
      </c>
      <c r="B314" s="2">
        <v>2015</v>
      </c>
      <c r="C314" s="1" t="s">
        <v>62</v>
      </c>
      <c r="D314" s="3" t="s">
        <v>525</v>
      </c>
      <c r="E314" s="1" t="s">
        <v>64</v>
      </c>
      <c r="F314" s="4">
        <v>209.1</v>
      </c>
      <c r="G314" s="1" t="s">
        <v>580</v>
      </c>
    </row>
    <row r="315" spans="1:7" ht="30">
      <c r="A315" s="1" t="s">
        <v>578</v>
      </c>
      <c r="B315" s="2">
        <v>2016</v>
      </c>
      <c r="C315" s="1" t="s">
        <v>62</v>
      </c>
      <c r="D315" s="3" t="s">
        <v>525</v>
      </c>
      <c r="E315" s="1" t="s">
        <v>64</v>
      </c>
      <c r="F315" s="4">
        <v>209.1</v>
      </c>
      <c r="G315" s="1" t="s">
        <v>580</v>
      </c>
    </row>
    <row r="316" spans="1:7" ht="30">
      <c r="A316" s="1" t="s">
        <v>578</v>
      </c>
      <c r="B316" s="2">
        <v>2016</v>
      </c>
      <c r="C316" s="1" t="s">
        <v>62</v>
      </c>
      <c r="D316" s="3" t="s">
        <v>525</v>
      </c>
      <c r="E316" s="1" t="s">
        <v>64</v>
      </c>
      <c r="F316" s="4">
        <v>209.1</v>
      </c>
      <c r="G316" s="1" t="s">
        <v>580</v>
      </c>
    </row>
    <row r="317" spans="1:7" ht="30">
      <c r="A317" s="1" t="s">
        <v>578</v>
      </c>
      <c r="B317" s="2">
        <v>2018</v>
      </c>
      <c r="C317" s="1" t="s">
        <v>62</v>
      </c>
      <c r="D317" s="3" t="s">
        <v>525</v>
      </c>
      <c r="E317" s="1" t="s">
        <v>64</v>
      </c>
      <c r="F317" s="4">
        <v>209.1</v>
      </c>
      <c r="G317" s="1" t="s">
        <v>580</v>
      </c>
    </row>
    <row r="318" spans="1:7" ht="30">
      <c r="A318" s="1" t="s">
        <v>578</v>
      </c>
      <c r="B318" s="2">
        <v>2016</v>
      </c>
      <c r="C318" s="1" t="s">
        <v>62</v>
      </c>
      <c r="D318" s="3" t="s">
        <v>525</v>
      </c>
      <c r="E318" s="1" t="s">
        <v>64</v>
      </c>
      <c r="F318" s="4">
        <v>209.1</v>
      </c>
      <c r="G318" s="1" t="s">
        <v>580</v>
      </c>
    </row>
    <row r="319" spans="1:7" ht="30">
      <c r="A319" s="1" t="s">
        <v>578</v>
      </c>
      <c r="B319" s="2">
        <v>2017</v>
      </c>
      <c r="C319" s="1" t="s">
        <v>62</v>
      </c>
      <c r="D319" s="3" t="s">
        <v>525</v>
      </c>
      <c r="E319" s="1" t="s">
        <v>64</v>
      </c>
      <c r="F319" s="4">
        <v>209.1</v>
      </c>
      <c r="G319" s="1" t="s">
        <v>580</v>
      </c>
    </row>
    <row r="320" spans="1:7" ht="30">
      <c r="A320" s="1" t="s">
        <v>578</v>
      </c>
      <c r="B320" s="2">
        <v>2015</v>
      </c>
      <c r="C320" s="1" t="s">
        <v>62</v>
      </c>
      <c r="D320" s="3" t="s">
        <v>525</v>
      </c>
      <c r="E320" s="1" t="s">
        <v>64</v>
      </c>
      <c r="F320" s="4">
        <v>209.1</v>
      </c>
      <c r="G320" s="1" t="s">
        <v>580</v>
      </c>
    </row>
    <row r="321" spans="1:7" ht="30">
      <c r="A321" s="1" t="s">
        <v>578</v>
      </c>
      <c r="B321" s="2">
        <v>2016</v>
      </c>
      <c r="C321" s="1" t="s">
        <v>62</v>
      </c>
      <c r="D321" s="3" t="s">
        <v>525</v>
      </c>
      <c r="E321" s="1" t="s">
        <v>64</v>
      </c>
      <c r="F321" s="4">
        <v>209.1</v>
      </c>
      <c r="G321" s="1" t="s">
        <v>580</v>
      </c>
    </row>
    <row r="322" spans="1:7" ht="30">
      <c r="A322" s="1" t="s">
        <v>578</v>
      </c>
      <c r="B322" s="2">
        <v>2016</v>
      </c>
      <c r="C322" s="1" t="s">
        <v>62</v>
      </c>
      <c r="D322" s="3" t="s">
        <v>337</v>
      </c>
      <c r="E322" s="1" t="s">
        <v>64</v>
      </c>
      <c r="F322" s="4">
        <v>209.1</v>
      </c>
      <c r="G322" s="1" t="s">
        <v>580</v>
      </c>
    </row>
    <row r="323" spans="1:7" ht="30">
      <c r="A323" s="1" t="s">
        <v>578</v>
      </c>
      <c r="B323" s="2">
        <v>2017</v>
      </c>
      <c r="C323" s="1" t="s">
        <v>62</v>
      </c>
      <c r="D323" s="3" t="s">
        <v>526</v>
      </c>
      <c r="E323" s="1" t="s">
        <v>64</v>
      </c>
      <c r="F323" s="4">
        <v>209.1</v>
      </c>
      <c r="G323" s="1" t="s">
        <v>580</v>
      </c>
    </row>
    <row r="324" spans="1:7" ht="30">
      <c r="A324" s="1" t="s">
        <v>578</v>
      </c>
      <c r="B324" s="2">
        <v>2016</v>
      </c>
      <c r="C324" s="1" t="s">
        <v>62</v>
      </c>
      <c r="D324" s="3" t="s">
        <v>528</v>
      </c>
      <c r="E324" s="1" t="s">
        <v>64</v>
      </c>
      <c r="F324" s="4">
        <v>209.1</v>
      </c>
      <c r="G324" s="1" t="s">
        <v>580</v>
      </c>
    </row>
    <row r="325" spans="1:7" ht="30">
      <c r="A325" s="1" t="s">
        <v>578</v>
      </c>
      <c r="B325" s="2">
        <v>2016</v>
      </c>
      <c r="C325" s="1" t="s">
        <v>62</v>
      </c>
      <c r="D325" s="3" t="s">
        <v>529</v>
      </c>
      <c r="E325" s="1" t="s">
        <v>64</v>
      </c>
      <c r="F325" s="4">
        <v>209.1</v>
      </c>
      <c r="G325" s="1" t="s">
        <v>580</v>
      </c>
    </row>
    <row r="326" spans="1:7" ht="30">
      <c r="A326" s="1" t="s">
        <v>578</v>
      </c>
      <c r="B326" s="2">
        <v>2018</v>
      </c>
      <c r="C326" s="1" t="s">
        <v>62</v>
      </c>
      <c r="D326" s="3" t="s">
        <v>529</v>
      </c>
      <c r="E326" s="1" t="s">
        <v>64</v>
      </c>
      <c r="F326" s="4">
        <v>209.1</v>
      </c>
      <c r="G326" s="1" t="s">
        <v>580</v>
      </c>
    </row>
    <row r="327" spans="1:7" ht="30">
      <c r="A327" s="1" t="s">
        <v>578</v>
      </c>
      <c r="B327" s="2">
        <v>2015</v>
      </c>
      <c r="C327" s="1" t="s">
        <v>62</v>
      </c>
      <c r="D327" s="3" t="s">
        <v>529</v>
      </c>
      <c r="E327" s="1" t="s">
        <v>64</v>
      </c>
      <c r="F327" s="4">
        <v>209.1</v>
      </c>
      <c r="G327" s="1" t="s">
        <v>580</v>
      </c>
    </row>
    <row r="328" spans="1:7" ht="30">
      <c r="A328" s="1" t="s">
        <v>578</v>
      </c>
      <c r="B328" s="2">
        <v>2016</v>
      </c>
      <c r="C328" s="1" t="s">
        <v>62</v>
      </c>
      <c r="D328" s="3" t="s">
        <v>529</v>
      </c>
      <c r="E328" s="1" t="s">
        <v>64</v>
      </c>
      <c r="F328" s="4">
        <v>209.1</v>
      </c>
      <c r="G328" s="1" t="s">
        <v>580</v>
      </c>
    </row>
    <row r="329" spans="1:7" ht="30">
      <c r="A329" s="1" t="s">
        <v>578</v>
      </c>
      <c r="B329" s="2">
        <v>2017</v>
      </c>
      <c r="C329" s="1" t="s">
        <v>62</v>
      </c>
      <c r="D329" s="3" t="s">
        <v>529</v>
      </c>
      <c r="E329" s="1" t="s">
        <v>64</v>
      </c>
      <c r="F329" s="4">
        <v>209.1</v>
      </c>
      <c r="G329" s="1" t="s">
        <v>580</v>
      </c>
    </row>
    <row r="330" spans="1:7" ht="30">
      <c r="A330" s="1" t="s">
        <v>578</v>
      </c>
      <c r="B330" s="2">
        <v>2017</v>
      </c>
      <c r="C330" s="1" t="s">
        <v>62</v>
      </c>
      <c r="D330" s="3" t="s">
        <v>529</v>
      </c>
      <c r="E330" s="1" t="s">
        <v>64</v>
      </c>
      <c r="F330" s="4">
        <v>209.1</v>
      </c>
      <c r="G330" s="1" t="s">
        <v>580</v>
      </c>
    </row>
    <row r="331" spans="1:7" ht="30">
      <c r="A331" s="1" t="s">
        <v>578</v>
      </c>
      <c r="B331" s="2">
        <v>2017</v>
      </c>
      <c r="C331" s="1" t="s">
        <v>62</v>
      </c>
      <c r="D331" s="3" t="s">
        <v>529</v>
      </c>
      <c r="E331" s="1" t="s">
        <v>64</v>
      </c>
      <c r="F331" s="4">
        <v>209.1</v>
      </c>
      <c r="G331" s="1" t="s">
        <v>580</v>
      </c>
    </row>
    <row r="332" spans="1:7" ht="30">
      <c r="A332" s="1" t="s">
        <v>578</v>
      </c>
      <c r="B332" s="2">
        <v>2018</v>
      </c>
      <c r="C332" s="1" t="s">
        <v>62</v>
      </c>
      <c r="D332" s="3" t="s">
        <v>529</v>
      </c>
      <c r="E332" s="1" t="s">
        <v>64</v>
      </c>
      <c r="F332" s="4">
        <v>209.1</v>
      </c>
      <c r="G332" s="1" t="s">
        <v>580</v>
      </c>
    </row>
    <row r="333" spans="1:7" ht="30">
      <c r="A333" s="1" t="s">
        <v>578</v>
      </c>
      <c r="B333" s="2">
        <v>2017</v>
      </c>
      <c r="C333" s="1" t="s">
        <v>62</v>
      </c>
      <c r="D333" s="3" t="s">
        <v>529</v>
      </c>
      <c r="E333" s="1" t="s">
        <v>64</v>
      </c>
      <c r="F333" s="4">
        <v>209.1</v>
      </c>
      <c r="G333" s="1" t="s">
        <v>580</v>
      </c>
    </row>
    <row r="334" spans="1:7" ht="30">
      <c r="A334" s="1" t="s">
        <v>578</v>
      </c>
      <c r="B334" s="2">
        <v>2015</v>
      </c>
      <c r="C334" s="1" t="s">
        <v>62</v>
      </c>
      <c r="D334" s="3" t="s">
        <v>677</v>
      </c>
      <c r="E334" s="1" t="s">
        <v>64</v>
      </c>
      <c r="F334" s="4">
        <v>209.1</v>
      </c>
      <c r="G334" s="1" t="s">
        <v>580</v>
      </c>
    </row>
    <row r="335" spans="1:7" ht="30">
      <c r="A335" s="1" t="s">
        <v>578</v>
      </c>
      <c r="B335" s="2">
        <v>2018</v>
      </c>
      <c r="C335" s="1" t="s">
        <v>62</v>
      </c>
      <c r="D335" s="3" t="s">
        <v>677</v>
      </c>
      <c r="E335" s="1" t="s">
        <v>64</v>
      </c>
      <c r="F335" s="4">
        <v>209.1</v>
      </c>
      <c r="G335" s="1" t="s">
        <v>580</v>
      </c>
    </row>
    <row r="336" spans="1:7" ht="30">
      <c r="A336" s="1" t="s">
        <v>578</v>
      </c>
      <c r="B336" s="2">
        <v>2017</v>
      </c>
      <c r="C336" s="1" t="s">
        <v>62</v>
      </c>
      <c r="D336" s="3" t="s">
        <v>677</v>
      </c>
      <c r="E336" s="1" t="s">
        <v>64</v>
      </c>
      <c r="F336" s="4">
        <v>209.1</v>
      </c>
      <c r="G336" s="1" t="s">
        <v>580</v>
      </c>
    </row>
    <row r="337" spans="1:7" ht="30">
      <c r="A337" s="1" t="s">
        <v>578</v>
      </c>
      <c r="B337" s="2">
        <v>2017</v>
      </c>
      <c r="C337" s="1" t="s">
        <v>62</v>
      </c>
      <c r="D337" s="3" t="s">
        <v>677</v>
      </c>
      <c r="E337" s="1" t="s">
        <v>64</v>
      </c>
      <c r="F337" s="4">
        <v>209.1</v>
      </c>
      <c r="G337" s="1" t="s">
        <v>580</v>
      </c>
    </row>
    <row r="338" spans="1:7" ht="30">
      <c r="A338" s="1" t="s">
        <v>578</v>
      </c>
      <c r="B338" s="2">
        <v>2017</v>
      </c>
      <c r="C338" s="1" t="s">
        <v>62</v>
      </c>
      <c r="D338" s="3" t="s">
        <v>677</v>
      </c>
      <c r="E338" s="1" t="s">
        <v>64</v>
      </c>
      <c r="F338" s="4">
        <v>209.1</v>
      </c>
      <c r="G338" s="1" t="s">
        <v>580</v>
      </c>
    </row>
    <row r="339" spans="1:7" ht="30">
      <c r="A339" s="1" t="s">
        <v>578</v>
      </c>
      <c r="B339" s="2">
        <v>2016</v>
      </c>
      <c r="C339" s="1" t="s">
        <v>62</v>
      </c>
      <c r="D339" s="3" t="s">
        <v>677</v>
      </c>
      <c r="E339" s="1" t="s">
        <v>64</v>
      </c>
      <c r="F339" s="4">
        <v>209.1</v>
      </c>
      <c r="G339" s="1" t="s">
        <v>580</v>
      </c>
    </row>
    <row r="340" spans="1:7" ht="30">
      <c r="A340" s="1" t="s">
        <v>578</v>
      </c>
      <c r="B340" s="2">
        <v>2018</v>
      </c>
      <c r="C340" s="1" t="s">
        <v>62</v>
      </c>
      <c r="D340" s="3" t="s">
        <v>677</v>
      </c>
      <c r="E340" s="1" t="s">
        <v>64</v>
      </c>
      <c r="F340" s="4">
        <v>209.1</v>
      </c>
      <c r="G340" s="1" t="s">
        <v>580</v>
      </c>
    </row>
    <row r="341" spans="1:7" ht="30">
      <c r="A341" s="1" t="s">
        <v>578</v>
      </c>
      <c r="B341" s="2">
        <v>2016</v>
      </c>
      <c r="C341" s="1" t="s">
        <v>62</v>
      </c>
      <c r="D341" s="3" t="s">
        <v>677</v>
      </c>
      <c r="E341" s="1" t="s">
        <v>64</v>
      </c>
      <c r="F341" s="4">
        <v>209.1</v>
      </c>
      <c r="G341" s="1" t="s">
        <v>580</v>
      </c>
    </row>
    <row r="342" spans="1:7" ht="30">
      <c r="A342" s="1" t="s">
        <v>578</v>
      </c>
      <c r="B342" s="2">
        <v>2017</v>
      </c>
      <c r="C342" s="1" t="s">
        <v>62</v>
      </c>
      <c r="D342" s="3" t="s">
        <v>677</v>
      </c>
      <c r="E342" s="1" t="s">
        <v>64</v>
      </c>
      <c r="F342" s="4">
        <v>209.1</v>
      </c>
      <c r="G342" s="1" t="s">
        <v>580</v>
      </c>
    </row>
    <row r="343" spans="1:7" ht="30">
      <c r="A343" s="1" t="s">
        <v>578</v>
      </c>
      <c r="B343" s="2">
        <v>2017</v>
      </c>
      <c r="C343" s="1" t="s">
        <v>62</v>
      </c>
      <c r="D343" s="3" t="s">
        <v>677</v>
      </c>
      <c r="E343" s="1" t="s">
        <v>64</v>
      </c>
      <c r="F343" s="4">
        <v>209.1</v>
      </c>
      <c r="G343" s="1" t="s">
        <v>580</v>
      </c>
    </row>
    <row r="344" spans="1:7" ht="30">
      <c r="A344" s="1" t="s">
        <v>578</v>
      </c>
      <c r="B344" s="2">
        <v>2017</v>
      </c>
      <c r="C344" s="1" t="s">
        <v>62</v>
      </c>
      <c r="D344" s="3" t="s">
        <v>677</v>
      </c>
      <c r="E344" s="1" t="s">
        <v>64</v>
      </c>
      <c r="F344" s="4">
        <v>209.1</v>
      </c>
      <c r="G344" s="1" t="s">
        <v>580</v>
      </c>
    </row>
    <row r="345" spans="1:7" ht="30">
      <c r="A345" s="1" t="s">
        <v>578</v>
      </c>
      <c r="B345" s="2">
        <v>2017</v>
      </c>
      <c r="C345" s="1" t="s">
        <v>62</v>
      </c>
      <c r="D345" s="3" t="s">
        <v>677</v>
      </c>
      <c r="E345" s="1" t="s">
        <v>64</v>
      </c>
      <c r="F345" s="4">
        <v>209.1</v>
      </c>
      <c r="G345" s="1" t="s">
        <v>580</v>
      </c>
    </row>
    <row r="346" spans="1:7" ht="30">
      <c r="A346" s="1" t="s">
        <v>578</v>
      </c>
      <c r="B346" s="2">
        <v>2016</v>
      </c>
      <c r="C346" s="1" t="s">
        <v>62</v>
      </c>
      <c r="D346" s="3" t="s">
        <v>677</v>
      </c>
      <c r="E346" s="1" t="s">
        <v>64</v>
      </c>
      <c r="F346" s="4">
        <v>209.1</v>
      </c>
      <c r="G346" s="1" t="s">
        <v>580</v>
      </c>
    </row>
    <row r="347" spans="1:7" ht="30">
      <c r="A347" s="1" t="s">
        <v>578</v>
      </c>
      <c r="B347" s="2">
        <v>2017</v>
      </c>
      <c r="C347" s="1" t="s">
        <v>62</v>
      </c>
      <c r="D347" s="3" t="s">
        <v>678</v>
      </c>
      <c r="E347" s="1" t="s">
        <v>64</v>
      </c>
      <c r="F347" s="4">
        <v>209.1</v>
      </c>
      <c r="G347" s="1" t="s">
        <v>580</v>
      </c>
    </row>
    <row r="348" spans="1:7" ht="30">
      <c r="A348" s="1" t="s">
        <v>578</v>
      </c>
      <c r="B348" s="2">
        <v>2016</v>
      </c>
      <c r="C348" s="1" t="s">
        <v>62</v>
      </c>
      <c r="D348" s="3" t="s">
        <v>533</v>
      </c>
      <c r="E348" s="1" t="s">
        <v>64</v>
      </c>
      <c r="F348" s="4">
        <v>209.1</v>
      </c>
      <c r="G348" s="1" t="s">
        <v>580</v>
      </c>
    </row>
    <row r="349" spans="1:7" ht="30">
      <c r="A349" s="1" t="s">
        <v>578</v>
      </c>
      <c r="B349" s="2">
        <v>2015</v>
      </c>
      <c r="C349" s="1" t="s">
        <v>62</v>
      </c>
      <c r="D349" s="3" t="s">
        <v>533</v>
      </c>
      <c r="E349" s="1" t="s">
        <v>64</v>
      </c>
      <c r="F349" s="4">
        <v>209.1</v>
      </c>
      <c r="G349" s="1" t="s">
        <v>580</v>
      </c>
    </row>
    <row r="350" spans="1:7" ht="30">
      <c r="A350" s="1" t="s">
        <v>578</v>
      </c>
      <c r="B350" s="2">
        <v>2017</v>
      </c>
      <c r="C350" s="1" t="s">
        <v>62</v>
      </c>
      <c r="D350" s="3" t="s">
        <v>533</v>
      </c>
      <c r="E350" s="1" t="s">
        <v>64</v>
      </c>
      <c r="F350" s="4">
        <v>209.1</v>
      </c>
      <c r="G350" s="1" t="s">
        <v>580</v>
      </c>
    </row>
    <row r="351" spans="1:7" ht="30">
      <c r="A351" s="1" t="s">
        <v>578</v>
      </c>
      <c r="B351" s="2">
        <v>2015</v>
      </c>
      <c r="C351" s="1" t="s">
        <v>62</v>
      </c>
      <c r="D351" s="3" t="s">
        <v>534</v>
      </c>
      <c r="E351" s="1" t="s">
        <v>64</v>
      </c>
      <c r="F351" s="4">
        <v>209.1</v>
      </c>
      <c r="G351" s="1" t="s">
        <v>580</v>
      </c>
    </row>
    <row r="352" spans="1:7" ht="30">
      <c r="A352" s="1" t="s">
        <v>578</v>
      </c>
      <c r="B352" s="2">
        <v>2017</v>
      </c>
      <c r="C352" s="1" t="s">
        <v>62</v>
      </c>
      <c r="D352" s="3" t="s">
        <v>679</v>
      </c>
      <c r="E352" s="1" t="s">
        <v>64</v>
      </c>
      <c r="F352" s="4">
        <v>209.1</v>
      </c>
      <c r="G352" s="1" t="s">
        <v>580</v>
      </c>
    </row>
    <row r="353" spans="1:7" ht="30">
      <c r="A353" s="1" t="s">
        <v>578</v>
      </c>
      <c r="B353" s="2">
        <v>2017</v>
      </c>
      <c r="C353" s="1" t="s">
        <v>62</v>
      </c>
      <c r="D353" s="3" t="s">
        <v>679</v>
      </c>
      <c r="E353" s="1" t="s">
        <v>64</v>
      </c>
      <c r="F353" s="4">
        <v>209.1</v>
      </c>
      <c r="G353" s="1" t="s">
        <v>580</v>
      </c>
    </row>
    <row r="354" spans="1:7" ht="30">
      <c r="A354" s="1" t="s">
        <v>578</v>
      </c>
      <c r="B354" s="2">
        <v>2016</v>
      </c>
      <c r="C354" s="1" t="s">
        <v>62</v>
      </c>
      <c r="D354" s="3" t="s">
        <v>679</v>
      </c>
      <c r="E354" s="1" t="s">
        <v>64</v>
      </c>
      <c r="F354" s="4">
        <v>209.1</v>
      </c>
      <c r="G354" s="1" t="s">
        <v>580</v>
      </c>
    </row>
    <row r="355" spans="1:7" ht="30">
      <c r="A355" s="1" t="s">
        <v>578</v>
      </c>
      <c r="B355" s="2">
        <v>2016</v>
      </c>
      <c r="C355" s="1" t="s">
        <v>62</v>
      </c>
      <c r="D355" s="3" t="s">
        <v>679</v>
      </c>
      <c r="E355" s="1" t="s">
        <v>64</v>
      </c>
      <c r="F355" s="4">
        <v>209.1</v>
      </c>
      <c r="G355" s="1" t="s">
        <v>580</v>
      </c>
    </row>
    <row r="356" spans="1:7" ht="30">
      <c r="A356" s="1" t="s">
        <v>578</v>
      </c>
      <c r="B356" s="2">
        <v>2018</v>
      </c>
      <c r="C356" s="1" t="s">
        <v>62</v>
      </c>
      <c r="D356" s="3" t="s">
        <v>679</v>
      </c>
      <c r="E356" s="1" t="s">
        <v>64</v>
      </c>
      <c r="F356" s="4">
        <v>209.1</v>
      </c>
      <c r="G356" s="1" t="s">
        <v>580</v>
      </c>
    </row>
    <row r="357" spans="1:7" ht="30">
      <c r="A357" s="1" t="s">
        <v>578</v>
      </c>
      <c r="B357" s="2">
        <v>2016</v>
      </c>
      <c r="C357" s="1" t="s">
        <v>62</v>
      </c>
      <c r="D357" s="3" t="s">
        <v>679</v>
      </c>
      <c r="E357" s="1" t="s">
        <v>64</v>
      </c>
      <c r="F357" s="4">
        <v>209.1</v>
      </c>
      <c r="G357" s="1" t="s">
        <v>580</v>
      </c>
    </row>
    <row r="358" spans="1:7" ht="30">
      <c r="A358" s="1" t="s">
        <v>578</v>
      </c>
      <c r="B358" s="2">
        <v>2015</v>
      </c>
      <c r="C358" s="1" t="s">
        <v>62</v>
      </c>
      <c r="D358" s="3" t="s">
        <v>679</v>
      </c>
      <c r="E358" s="1" t="s">
        <v>64</v>
      </c>
      <c r="F358" s="4">
        <v>209.1</v>
      </c>
      <c r="G358" s="1" t="s">
        <v>580</v>
      </c>
    </row>
    <row r="359" spans="1:7" ht="30">
      <c r="A359" s="1" t="s">
        <v>578</v>
      </c>
      <c r="B359" s="2">
        <v>2017</v>
      </c>
      <c r="C359" s="1" t="s">
        <v>62</v>
      </c>
      <c r="D359" s="3" t="s">
        <v>679</v>
      </c>
      <c r="E359" s="1" t="s">
        <v>64</v>
      </c>
      <c r="F359" s="4">
        <v>209.1</v>
      </c>
      <c r="G359" s="1" t="s">
        <v>580</v>
      </c>
    </row>
    <row r="360" spans="1:7" ht="30">
      <c r="A360" s="1" t="s">
        <v>578</v>
      </c>
      <c r="B360" s="2">
        <v>2017</v>
      </c>
      <c r="C360" s="1" t="s">
        <v>62</v>
      </c>
      <c r="D360" s="3" t="s">
        <v>679</v>
      </c>
      <c r="E360" s="1" t="s">
        <v>64</v>
      </c>
      <c r="F360" s="4">
        <v>209.1</v>
      </c>
      <c r="G360" s="1" t="s">
        <v>580</v>
      </c>
    </row>
    <row r="361" spans="1:7" ht="30">
      <c r="A361" s="1" t="s">
        <v>578</v>
      </c>
      <c r="B361" s="2">
        <v>2016</v>
      </c>
      <c r="C361" s="1" t="s">
        <v>62</v>
      </c>
      <c r="D361" s="3" t="s">
        <v>679</v>
      </c>
      <c r="E361" s="1" t="s">
        <v>64</v>
      </c>
      <c r="F361" s="4">
        <v>209.1</v>
      </c>
      <c r="G361" s="1" t="s">
        <v>580</v>
      </c>
    </row>
    <row r="362" spans="1:7" ht="30">
      <c r="A362" s="1" t="s">
        <v>578</v>
      </c>
      <c r="B362" s="2">
        <v>2018</v>
      </c>
      <c r="C362" s="1" t="s">
        <v>62</v>
      </c>
      <c r="D362" s="3" t="s">
        <v>679</v>
      </c>
      <c r="E362" s="1" t="s">
        <v>64</v>
      </c>
      <c r="F362" s="4">
        <v>209.1</v>
      </c>
      <c r="G362" s="1" t="s">
        <v>580</v>
      </c>
    </row>
    <row r="363" spans="1:7" ht="30">
      <c r="A363" s="1" t="s">
        <v>578</v>
      </c>
      <c r="B363" s="2">
        <v>2017</v>
      </c>
      <c r="C363" s="1" t="s">
        <v>62</v>
      </c>
      <c r="D363" s="3" t="s">
        <v>679</v>
      </c>
      <c r="E363" s="1" t="s">
        <v>64</v>
      </c>
      <c r="F363" s="4">
        <v>209.1</v>
      </c>
      <c r="G363" s="1" t="s">
        <v>580</v>
      </c>
    </row>
    <row r="364" spans="1:7" ht="30">
      <c r="A364" s="1" t="s">
        <v>578</v>
      </c>
      <c r="B364" s="2">
        <v>2017</v>
      </c>
      <c r="C364" s="1" t="s">
        <v>62</v>
      </c>
      <c r="D364" s="3" t="s">
        <v>680</v>
      </c>
      <c r="E364" s="1" t="s">
        <v>64</v>
      </c>
      <c r="F364" s="4">
        <v>209.1</v>
      </c>
      <c r="G364" s="1" t="s">
        <v>580</v>
      </c>
    </row>
    <row r="365" spans="1:7" ht="30">
      <c r="A365" s="1" t="s">
        <v>578</v>
      </c>
      <c r="B365" s="2">
        <v>2018</v>
      </c>
      <c r="C365" s="1" t="s">
        <v>62</v>
      </c>
      <c r="D365" s="3" t="s">
        <v>538</v>
      </c>
      <c r="E365" s="1" t="s">
        <v>64</v>
      </c>
      <c r="F365" s="4">
        <v>209.1</v>
      </c>
      <c r="G365" s="1" t="s">
        <v>580</v>
      </c>
    </row>
    <row r="366" spans="1:7" ht="30">
      <c r="A366" s="1" t="s">
        <v>578</v>
      </c>
      <c r="B366" s="2">
        <v>2016</v>
      </c>
      <c r="C366" s="1" t="s">
        <v>62</v>
      </c>
      <c r="D366" s="3" t="s">
        <v>681</v>
      </c>
      <c r="E366" s="1" t="s">
        <v>64</v>
      </c>
      <c r="F366" s="4">
        <v>209.1</v>
      </c>
      <c r="G366" s="1" t="s">
        <v>580</v>
      </c>
    </row>
    <row r="367" spans="1:7" ht="30">
      <c r="A367" s="1" t="s">
        <v>578</v>
      </c>
      <c r="B367" s="2">
        <v>2016</v>
      </c>
      <c r="C367" s="1" t="s">
        <v>62</v>
      </c>
      <c r="D367" s="3" t="s">
        <v>356</v>
      </c>
      <c r="E367" s="1" t="s">
        <v>64</v>
      </c>
      <c r="F367" s="4">
        <v>209.1</v>
      </c>
      <c r="G367" s="1" t="s">
        <v>580</v>
      </c>
    </row>
    <row r="368" spans="1:7" ht="30">
      <c r="A368" s="1" t="s">
        <v>578</v>
      </c>
      <c r="B368" s="2">
        <v>2016</v>
      </c>
      <c r="C368" s="1" t="s">
        <v>62</v>
      </c>
      <c r="D368" s="3" t="s">
        <v>682</v>
      </c>
      <c r="E368" s="1" t="s">
        <v>64</v>
      </c>
      <c r="F368" s="4">
        <v>209.1</v>
      </c>
      <c r="G368" s="1" t="s">
        <v>580</v>
      </c>
    </row>
    <row r="369" spans="1:7" ht="30">
      <c r="A369" s="1" t="s">
        <v>578</v>
      </c>
      <c r="B369" s="2">
        <v>2016</v>
      </c>
      <c r="C369" s="1" t="s">
        <v>62</v>
      </c>
      <c r="D369" s="3" t="s">
        <v>682</v>
      </c>
      <c r="E369" s="1" t="s">
        <v>64</v>
      </c>
      <c r="F369" s="4">
        <v>209.1</v>
      </c>
      <c r="G369" s="1" t="s">
        <v>580</v>
      </c>
    </row>
    <row r="370" spans="1:7" ht="30">
      <c r="A370" s="1" t="s">
        <v>578</v>
      </c>
      <c r="B370" s="2">
        <v>2015</v>
      </c>
      <c r="C370" s="1" t="s">
        <v>62</v>
      </c>
      <c r="D370" s="3" t="s">
        <v>682</v>
      </c>
      <c r="E370" s="1" t="s">
        <v>64</v>
      </c>
      <c r="F370" s="4">
        <v>209.1</v>
      </c>
      <c r="G370" s="1" t="s">
        <v>580</v>
      </c>
    </row>
    <row r="371" spans="1:7" ht="30">
      <c r="A371" s="1" t="s">
        <v>578</v>
      </c>
      <c r="B371" s="2">
        <v>2018</v>
      </c>
      <c r="C371" s="1" t="s">
        <v>62</v>
      </c>
      <c r="D371" s="3" t="s">
        <v>682</v>
      </c>
      <c r="E371" s="1" t="s">
        <v>64</v>
      </c>
      <c r="F371" s="4">
        <v>209.1</v>
      </c>
      <c r="G371" s="1" t="s">
        <v>580</v>
      </c>
    </row>
    <row r="372" spans="1:7" ht="30">
      <c r="A372" s="1" t="s">
        <v>578</v>
      </c>
      <c r="B372" s="2">
        <v>2017</v>
      </c>
      <c r="C372" s="1" t="s">
        <v>62</v>
      </c>
      <c r="D372" s="3" t="s">
        <v>682</v>
      </c>
      <c r="E372" s="1" t="s">
        <v>64</v>
      </c>
      <c r="F372" s="4">
        <v>209.1</v>
      </c>
      <c r="G372" s="1" t="s">
        <v>580</v>
      </c>
    </row>
    <row r="373" spans="1:7" ht="30">
      <c r="A373" s="1" t="s">
        <v>578</v>
      </c>
      <c r="B373" s="2">
        <v>2015</v>
      </c>
      <c r="C373" s="1" t="s">
        <v>62</v>
      </c>
      <c r="D373" s="3" t="s">
        <v>682</v>
      </c>
      <c r="E373" s="1" t="s">
        <v>64</v>
      </c>
      <c r="F373" s="4">
        <v>209.1</v>
      </c>
      <c r="G373" s="1" t="s">
        <v>580</v>
      </c>
    </row>
    <row r="374" spans="1:7" ht="30">
      <c r="A374" s="1" t="s">
        <v>578</v>
      </c>
      <c r="B374" s="2">
        <v>2018</v>
      </c>
      <c r="C374" s="1" t="s">
        <v>62</v>
      </c>
      <c r="D374" s="3" t="s">
        <v>682</v>
      </c>
      <c r="E374" s="1" t="s">
        <v>64</v>
      </c>
      <c r="F374" s="4">
        <v>209.1</v>
      </c>
      <c r="G374" s="1" t="s">
        <v>580</v>
      </c>
    </row>
    <row r="375" spans="1:7" ht="30">
      <c r="A375" s="1" t="s">
        <v>578</v>
      </c>
      <c r="B375" s="2">
        <v>2015</v>
      </c>
      <c r="C375" s="1" t="s">
        <v>62</v>
      </c>
      <c r="D375" s="3" t="s">
        <v>682</v>
      </c>
      <c r="E375" s="1" t="s">
        <v>64</v>
      </c>
      <c r="F375" s="4">
        <v>209.1</v>
      </c>
      <c r="G375" s="1" t="s">
        <v>580</v>
      </c>
    </row>
    <row r="376" spans="1:7" ht="30">
      <c r="A376" s="1" t="s">
        <v>578</v>
      </c>
      <c r="B376" s="2">
        <v>2017</v>
      </c>
      <c r="C376" s="1" t="s">
        <v>62</v>
      </c>
      <c r="D376" s="3" t="s">
        <v>682</v>
      </c>
      <c r="E376" s="1" t="s">
        <v>64</v>
      </c>
      <c r="F376" s="4">
        <v>209.1</v>
      </c>
      <c r="G376" s="1" t="s">
        <v>580</v>
      </c>
    </row>
    <row r="377" spans="1:7" ht="30">
      <c r="A377" s="1" t="s">
        <v>578</v>
      </c>
      <c r="B377" s="2">
        <v>2017</v>
      </c>
      <c r="C377" s="1" t="s">
        <v>62</v>
      </c>
      <c r="D377" s="3" t="s">
        <v>682</v>
      </c>
      <c r="E377" s="1" t="s">
        <v>64</v>
      </c>
      <c r="F377" s="4">
        <v>209.1</v>
      </c>
      <c r="G377" s="1" t="s">
        <v>580</v>
      </c>
    </row>
    <row r="378" spans="1:7" ht="30">
      <c r="A378" s="1" t="s">
        <v>578</v>
      </c>
      <c r="B378" s="2">
        <v>2017</v>
      </c>
      <c r="C378" s="1" t="s">
        <v>62</v>
      </c>
      <c r="D378" s="3" t="s">
        <v>682</v>
      </c>
      <c r="E378" s="1" t="s">
        <v>64</v>
      </c>
      <c r="F378" s="4">
        <v>209.1</v>
      </c>
      <c r="G378" s="1" t="s">
        <v>580</v>
      </c>
    </row>
    <row r="379" spans="1:7" ht="30">
      <c r="A379" s="1" t="s">
        <v>578</v>
      </c>
      <c r="B379" s="2">
        <v>2016</v>
      </c>
      <c r="C379" s="1" t="s">
        <v>62</v>
      </c>
      <c r="D379" s="3" t="s">
        <v>682</v>
      </c>
      <c r="E379" s="1" t="s">
        <v>64</v>
      </c>
      <c r="F379" s="4">
        <v>209.1</v>
      </c>
      <c r="G379" s="1" t="s">
        <v>580</v>
      </c>
    </row>
    <row r="380" spans="1:7" ht="30">
      <c r="A380" s="1" t="s">
        <v>578</v>
      </c>
      <c r="B380" s="2">
        <v>2016</v>
      </c>
      <c r="C380" s="1" t="s">
        <v>62</v>
      </c>
      <c r="D380" s="3" t="s">
        <v>682</v>
      </c>
      <c r="E380" s="1" t="s">
        <v>64</v>
      </c>
      <c r="F380" s="4">
        <v>209.1</v>
      </c>
      <c r="G380" s="1" t="s">
        <v>580</v>
      </c>
    </row>
    <row r="381" spans="1:7" ht="30">
      <c r="A381" s="1" t="s">
        <v>578</v>
      </c>
      <c r="B381" s="2">
        <v>2016</v>
      </c>
      <c r="C381" s="1" t="s">
        <v>62</v>
      </c>
      <c r="D381" s="3" t="s">
        <v>682</v>
      </c>
      <c r="E381" s="1" t="s">
        <v>64</v>
      </c>
      <c r="F381" s="4">
        <v>209.1</v>
      </c>
      <c r="G381" s="1" t="s">
        <v>580</v>
      </c>
    </row>
    <row r="382" spans="1:7" ht="30">
      <c r="A382" s="1" t="s">
        <v>578</v>
      </c>
      <c r="B382" s="2">
        <v>2018</v>
      </c>
      <c r="C382" s="1" t="s">
        <v>62</v>
      </c>
      <c r="D382" s="3" t="s">
        <v>682</v>
      </c>
      <c r="E382" s="1" t="s">
        <v>64</v>
      </c>
      <c r="F382" s="4">
        <v>209.1</v>
      </c>
      <c r="G382" s="1" t="s">
        <v>580</v>
      </c>
    </row>
    <row r="383" spans="1:7" ht="30">
      <c r="A383" s="1" t="s">
        <v>578</v>
      </c>
      <c r="B383" s="2">
        <v>2016</v>
      </c>
      <c r="C383" s="1" t="s">
        <v>62</v>
      </c>
      <c r="D383" s="3" t="s">
        <v>683</v>
      </c>
      <c r="E383" s="1" t="s">
        <v>64</v>
      </c>
      <c r="F383" s="4">
        <v>209.1</v>
      </c>
      <c r="G383" s="1" t="s">
        <v>580</v>
      </c>
    </row>
    <row r="384" spans="1:7" ht="30">
      <c r="A384" s="1" t="s">
        <v>578</v>
      </c>
      <c r="B384" s="2">
        <v>2016</v>
      </c>
      <c r="C384" s="1" t="s">
        <v>62</v>
      </c>
      <c r="D384" s="3" t="s">
        <v>540</v>
      </c>
      <c r="E384" s="1" t="s">
        <v>64</v>
      </c>
      <c r="F384" s="4">
        <v>209.1</v>
      </c>
      <c r="G384" s="1" t="s">
        <v>580</v>
      </c>
    </row>
    <row r="385" spans="1:7" ht="30">
      <c r="A385" s="1" t="s">
        <v>578</v>
      </c>
      <c r="B385" s="2">
        <v>2017</v>
      </c>
      <c r="C385" s="1" t="s">
        <v>62</v>
      </c>
      <c r="D385" s="3" t="s">
        <v>540</v>
      </c>
      <c r="E385" s="1" t="s">
        <v>64</v>
      </c>
      <c r="F385" s="4">
        <v>209.1</v>
      </c>
      <c r="G385" s="1" t="s">
        <v>580</v>
      </c>
    </row>
    <row r="386" spans="1:7" ht="30">
      <c r="A386" s="1" t="s">
        <v>578</v>
      </c>
      <c r="B386" s="2">
        <v>2018</v>
      </c>
      <c r="C386" s="1" t="s">
        <v>62</v>
      </c>
      <c r="D386" s="3" t="s">
        <v>540</v>
      </c>
      <c r="E386" s="1" t="s">
        <v>64</v>
      </c>
      <c r="F386" s="4">
        <v>209.1</v>
      </c>
      <c r="G386" s="1" t="s">
        <v>580</v>
      </c>
    </row>
    <row r="387" spans="1:7" ht="30">
      <c r="A387" s="1" t="s">
        <v>578</v>
      </c>
      <c r="B387" s="2">
        <v>2017</v>
      </c>
      <c r="C387" s="1" t="s">
        <v>62</v>
      </c>
      <c r="D387" s="3" t="s">
        <v>540</v>
      </c>
      <c r="E387" s="1" t="s">
        <v>64</v>
      </c>
      <c r="F387" s="4">
        <v>183.27</v>
      </c>
      <c r="G387" s="1" t="s">
        <v>580</v>
      </c>
    </row>
    <row r="388" spans="1:7" ht="30">
      <c r="A388" s="1" t="s">
        <v>578</v>
      </c>
      <c r="B388" s="2">
        <v>2017</v>
      </c>
      <c r="C388" s="1" t="s">
        <v>62</v>
      </c>
      <c r="D388" s="3" t="s">
        <v>540</v>
      </c>
      <c r="E388" s="1" t="s">
        <v>64</v>
      </c>
      <c r="F388" s="4">
        <v>183.27</v>
      </c>
      <c r="G388" s="1" t="s">
        <v>580</v>
      </c>
    </row>
    <row r="389" spans="1:7" ht="30">
      <c r="A389" s="1" t="s">
        <v>578</v>
      </c>
      <c r="B389" s="2">
        <v>2015</v>
      </c>
      <c r="C389" s="1" t="s">
        <v>62</v>
      </c>
      <c r="D389" s="3" t="s">
        <v>540</v>
      </c>
      <c r="E389" s="1" t="s">
        <v>64</v>
      </c>
      <c r="F389" s="4">
        <v>209.1</v>
      </c>
      <c r="G389" s="1" t="s">
        <v>580</v>
      </c>
    </row>
    <row r="390" spans="1:7" ht="30">
      <c r="A390" s="1" t="s">
        <v>578</v>
      </c>
      <c r="B390" s="2">
        <v>2018</v>
      </c>
      <c r="C390" s="1" t="s">
        <v>62</v>
      </c>
      <c r="D390" s="3" t="s">
        <v>540</v>
      </c>
      <c r="E390" s="1" t="s">
        <v>64</v>
      </c>
      <c r="F390" s="4">
        <v>209.1</v>
      </c>
      <c r="G390" s="1" t="s">
        <v>580</v>
      </c>
    </row>
    <row r="391" spans="1:7" ht="30">
      <c r="A391" s="1" t="s">
        <v>578</v>
      </c>
      <c r="B391" s="2">
        <v>2016</v>
      </c>
      <c r="C391" s="1" t="s">
        <v>62</v>
      </c>
      <c r="D391" s="3" t="s">
        <v>540</v>
      </c>
      <c r="E391" s="1" t="s">
        <v>64</v>
      </c>
      <c r="F391" s="4">
        <v>209.1</v>
      </c>
      <c r="G391" s="1" t="s">
        <v>580</v>
      </c>
    </row>
    <row r="392" spans="1:7" ht="30">
      <c r="A392" s="1" t="s">
        <v>578</v>
      </c>
      <c r="B392" s="2">
        <v>2016</v>
      </c>
      <c r="C392" s="1" t="s">
        <v>62</v>
      </c>
      <c r="D392" s="3" t="s">
        <v>540</v>
      </c>
      <c r="E392" s="1" t="s">
        <v>64</v>
      </c>
      <c r="F392" s="4">
        <v>209.1</v>
      </c>
      <c r="G392" s="1" t="s">
        <v>580</v>
      </c>
    </row>
    <row r="393" spans="1:7" ht="30">
      <c r="A393" s="1" t="s">
        <v>578</v>
      </c>
      <c r="B393" s="2">
        <v>2017</v>
      </c>
      <c r="C393" s="1" t="s">
        <v>62</v>
      </c>
      <c r="D393" s="3" t="s">
        <v>540</v>
      </c>
      <c r="E393" s="1" t="s">
        <v>64</v>
      </c>
      <c r="F393" s="4">
        <v>209.1</v>
      </c>
      <c r="G393" s="1" t="s">
        <v>580</v>
      </c>
    </row>
    <row r="394" spans="1:7" ht="30">
      <c r="A394" s="1" t="s">
        <v>578</v>
      </c>
      <c r="B394" s="2">
        <v>2017</v>
      </c>
      <c r="C394" s="1" t="s">
        <v>62</v>
      </c>
      <c r="D394" s="3" t="s">
        <v>540</v>
      </c>
      <c r="E394" s="1" t="s">
        <v>64</v>
      </c>
      <c r="F394" s="4">
        <v>209.1</v>
      </c>
      <c r="G394" s="1" t="s">
        <v>580</v>
      </c>
    </row>
    <row r="395" spans="1:7" ht="30">
      <c r="A395" s="1" t="s">
        <v>578</v>
      </c>
      <c r="B395" s="2">
        <v>2016</v>
      </c>
      <c r="C395" s="1" t="s">
        <v>62</v>
      </c>
      <c r="D395" s="3" t="s">
        <v>540</v>
      </c>
      <c r="E395" s="1" t="s">
        <v>64</v>
      </c>
      <c r="F395" s="4">
        <v>209.1</v>
      </c>
      <c r="G395" s="1" t="s">
        <v>580</v>
      </c>
    </row>
    <row r="396" spans="1:7" ht="30">
      <c r="A396" s="1" t="s">
        <v>578</v>
      </c>
      <c r="B396" s="2">
        <v>2018</v>
      </c>
      <c r="C396" s="1" t="s">
        <v>62</v>
      </c>
      <c r="D396" s="3" t="s">
        <v>540</v>
      </c>
      <c r="E396" s="1" t="s">
        <v>64</v>
      </c>
      <c r="F396" s="4">
        <v>209.1</v>
      </c>
      <c r="G396" s="1" t="s">
        <v>580</v>
      </c>
    </row>
    <row r="397" spans="1:7" ht="30">
      <c r="A397" s="1" t="s">
        <v>578</v>
      </c>
      <c r="B397" s="2">
        <v>2017</v>
      </c>
      <c r="C397" s="1" t="s">
        <v>62</v>
      </c>
      <c r="D397" s="3" t="s">
        <v>540</v>
      </c>
      <c r="E397" s="1" t="s">
        <v>64</v>
      </c>
      <c r="F397" s="4">
        <v>209.1</v>
      </c>
      <c r="G397" s="1" t="s">
        <v>580</v>
      </c>
    </row>
    <row r="398" spans="1:7" ht="30">
      <c r="A398" s="1" t="s">
        <v>578</v>
      </c>
      <c r="B398" s="2">
        <v>2018</v>
      </c>
      <c r="C398" s="1" t="s">
        <v>62</v>
      </c>
      <c r="D398" s="3" t="s">
        <v>540</v>
      </c>
      <c r="E398" s="1" t="s">
        <v>64</v>
      </c>
      <c r="F398" s="4">
        <v>209.1</v>
      </c>
      <c r="G398" s="1" t="s">
        <v>580</v>
      </c>
    </row>
    <row r="399" spans="1:7" ht="30">
      <c r="A399" s="1" t="s">
        <v>578</v>
      </c>
      <c r="B399" s="2">
        <v>2016</v>
      </c>
      <c r="C399" s="1" t="s">
        <v>62</v>
      </c>
      <c r="D399" s="3" t="s">
        <v>540</v>
      </c>
      <c r="E399" s="1" t="s">
        <v>64</v>
      </c>
      <c r="F399" s="4">
        <v>209.1</v>
      </c>
      <c r="G399" s="1" t="s">
        <v>580</v>
      </c>
    </row>
    <row r="400" spans="1:7" ht="30">
      <c r="A400" s="1" t="s">
        <v>578</v>
      </c>
      <c r="B400" s="2">
        <v>2015</v>
      </c>
      <c r="C400" s="1" t="s">
        <v>62</v>
      </c>
      <c r="D400" s="3" t="s">
        <v>540</v>
      </c>
      <c r="E400" s="1" t="s">
        <v>64</v>
      </c>
      <c r="F400" s="4">
        <v>209.1</v>
      </c>
      <c r="G400" s="1" t="s">
        <v>580</v>
      </c>
    </row>
    <row r="401" spans="1:7" ht="30">
      <c r="A401" s="1" t="s">
        <v>578</v>
      </c>
      <c r="B401" s="2">
        <v>2016</v>
      </c>
      <c r="C401" s="1" t="s">
        <v>62</v>
      </c>
      <c r="D401" s="3" t="s">
        <v>684</v>
      </c>
      <c r="E401" s="1" t="s">
        <v>64</v>
      </c>
      <c r="F401" s="4">
        <v>209.1</v>
      </c>
      <c r="G401" s="1" t="s">
        <v>580</v>
      </c>
    </row>
    <row r="402" spans="1:7" ht="30">
      <c r="A402" s="1" t="s">
        <v>578</v>
      </c>
      <c r="B402" s="2">
        <v>2017</v>
      </c>
      <c r="C402" s="1" t="s">
        <v>62</v>
      </c>
      <c r="D402" s="3" t="s">
        <v>685</v>
      </c>
      <c r="E402" s="1" t="s">
        <v>64</v>
      </c>
      <c r="F402" s="4">
        <v>183.27</v>
      </c>
      <c r="G402" s="1" t="s">
        <v>580</v>
      </c>
    </row>
    <row r="403" spans="1:7" ht="30">
      <c r="A403" s="1" t="s">
        <v>578</v>
      </c>
      <c r="B403" s="2">
        <v>2016</v>
      </c>
      <c r="C403" s="1" t="s">
        <v>62</v>
      </c>
      <c r="D403" s="3" t="s">
        <v>685</v>
      </c>
      <c r="E403" s="1" t="s">
        <v>64</v>
      </c>
      <c r="F403" s="4">
        <v>183.37</v>
      </c>
      <c r="G403" s="1" t="s">
        <v>580</v>
      </c>
    </row>
    <row r="404" spans="1:7" ht="30">
      <c r="A404" s="1" t="s">
        <v>578</v>
      </c>
      <c r="B404" s="2">
        <v>2017</v>
      </c>
      <c r="C404" s="1" t="s">
        <v>62</v>
      </c>
      <c r="D404" s="3" t="s">
        <v>685</v>
      </c>
      <c r="E404" s="1" t="s">
        <v>64</v>
      </c>
      <c r="F404" s="4">
        <v>183.27</v>
      </c>
      <c r="G404" s="1" t="s">
        <v>580</v>
      </c>
    </row>
    <row r="405" spans="1:7" ht="30">
      <c r="A405" s="1" t="s">
        <v>578</v>
      </c>
      <c r="B405" s="2">
        <v>2017</v>
      </c>
      <c r="C405" s="1" t="s">
        <v>62</v>
      </c>
      <c r="D405" s="3" t="s">
        <v>685</v>
      </c>
      <c r="E405" s="1" t="s">
        <v>64</v>
      </c>
      <c r="F405" s="4">
        <v>183.27</v>
      </c>
      <c r="G405" s="1" t="s">
        <v>580</v>
      </c>
    </row>
    <row r="406" spans="1:7" ht="30">
      <c r="A406" s="1" t="s">
        <v>578</v>
      </c>
      <c r="B406" s="2">
        <v>2017</v>
      </c>
      <c r="C406" s="1" t="s">
        <v>62</v>
      </c>
      <c r="D406" s="3" t="s">
        <v>685</v>
      </c>
      <c r="E406" s="1" t="s">
        <v>64</v>
      </c>
      <c r="F406" s="4">
        <v>183.27</v>
      </c>
      <c r="G406" s="1" t="s">
        <v>580</v>
      </c>
    </row>
    <row r="407" spans="1:7" ht="30">
      <c r="A407" s="1" t="s">
        <v>578</v>
      </c>
      <c r="B407" s="2">
        <v>2015</v>
      </c>
      <c r="C407" s="1" t="s">
        <v>62</v>
      </c>
      <c r="D407" s="3" t="s">
        <v>685</v>
      </c>
      <c r="E407" s="1" t="s">
        <v>64</v>
      </c>
      <c r="F407" s="4">
        <v>183.27</v>
      </c>
      <c r="G407" s="1" t="s">
        <v>580</v>
      </c>
    </row>
    <row r="408" spans="1:7" ht="30">
      <c r="A408" s="1" t="s">
        <v>578</v>
      </c>
      <c r="B408" s="2">
        <v>2016</v>
      </c>
      <c r="C408" s="1" t="s">
        <v>62</v>
      </c>
      <c r="D408" s="3" t="s">
        <v>685</v>
      </c>
      <c r="E408" s="1" t="s">
        <v>64</v>
      </c>
      <c r="F408" s="4">
        <v>183.37</v>
      </c>
      <c r="G408" s="1" t="s">
        <v>580</v>
      </c>
    </row>
    <row r="409" spans="1:7" ht="30">
      <c r="A409" s="1" t="s">
        <v>578</v>
      </c>
      <c r="B409" s="2">
        <v>2016</v>
      </c>
      <c r="C409" s="1" t="s">
        <v>62</v>
      </c>
      <c r="D409" s="3" t="s">
        <v>685</v>
      </c>
      <c r="E409" s="1" t="s">
        <v>64</v>
      </c>
      <c r="F409" s="4">
        <v>183.37</v>
      </c>
      <c r="G409" s="1" t="s">
        <v>580</v>
      </c>
    </row>
    <row r="410" spans="1:7" ht="30">
      <c r="A410" s="1" t="s">
        <v>578</v>
      </c>
      <c r="B410" s="2">
        <v>2016</v>
      </c>
      <c r="C410" s="1" t="s">
        <v>62</v>
      </c>
      <c r="D410" s="3" t="s">
        <v>685</v>
      </c>
      <c r="E410" s="1" t="s">
        <v>64</v>
      </c>
      <c r="F410" s="4">
        <v>183.37</v>
      </c>
      <c r="G410" s="1" t="s">
        <v>580</v>
      </c>
    </row>
    <row r="411" spans="1:7" ht="30">
      <c r="A411" s="1" t="s">
        <v>578</v>
      </c>
      <c r="B411" s="2">
        <v>2015</v>
      </c>
      <c r="C411" s="1" t="s">
        <v>62</v>
      </c>
      <c r="D411" s="3" t="s">
        <v>685</v>
      </c>
      <c r="E411" s="1" t="s">
        <v>64</v>
      </c>
      <c r="F411" s="4">
        <v>183.27</v>
      </c>
      <c r="G411" s="1" t="s">
        <v>580</v>
      </c>
    </row>
    <row r="412" spans="1:7" ht="30">
      <c r="A412" s="1" t="s">
        <v>578</v>
      </c>
      <c r="B412" s="2">
        <v>2014</v>
      </c>
      <c r="C412" s="1" t="s">
        <v>62</v>
      </c>
      <c r="D412" s="3" t="s">
        <v>685</v>
      </c>
      <c r="E412" s="1" t="s">
        <v>64</v>
      </c>
      <c r="F412" s="4">
        <v>183.27</v>
      </c>
      <c r="G412" s="1" t="s">
        <v>580</v>
      </c>
    </row>
    <row r="413" spans="1:7" ht="30">
      <c r="A413" s="1" t="s">
        <v>578</v>
      </c>
      <c r="B413" s="2">
        <v>2017</v>
      </c>
      <c r="C413" s="1" t="s">
        <v>62</v>
      </c>
      <c r="D413" s="3" t="s">
        <v>543</v>
      </c>
      <c r="E413" s="1" t="s">
        <v>64</v>
      </c>
      <c r="F413" s="4">
        <v>183.27</v>
      </c>
      <c r="G413" s="1" t="s">
        <v>580</v>
      </c>
    </row>
    <row r="414" spans="1:7" ht="30">
      <c r="A414" s="1" t="s">
        <v>578</v>
      </c>
      <c r="B414" s="2">
        <v>2017</v>
      </c>
      <c r="C414" s="1" t="s">
        <v>62</v>
      </c>
      <c r="D414" s="3" t="s">
        <v>686</v>
      </c>
      <c r="E414" s="1" t="s">
        <v>64</v>
      </c>
      <c r="F414" s="4">
        <v>209.1</v>
      </c>
      <c r="G414" s="1" t="s">
        <v>580</v>
      </c>
    </row>
    <row r="415" spans="1:7" ht="30">
      <c r="A415" s="1" t="s">
        <v>578</v>
      </c>
      <c r="B415" s="2">
        <v>2018</v>
      </c>
      <c r="C415" s="1" t="s">
        <v>62</v>
      </c>
      <c r="D415" s="3" t="s">
        <v>686</v>
      </c>
      <c r="E415" s="1" t="s">
        <v>64</v>
      </c>
      <c r="F415" s="4">
        <v>209.1</v>
      </c>
      <c r="G415" s="1" t="s">
        <v>580</v>
      </c>
    </row>
    <row r="416" spans="1:7" ht="30">
      <c r="A416" s="1" t="s">
        <v>578</v>
      </c>
      <c r="B416" s="2">
        <v>2017</v>
      </c>
      <c r="C416" s="1" t="s">
        <v>62</v>
      </c>
      <c r="D416" s="3" t="s">
        <v>687</v>
      </c>
      <c r="E416" s="1" t="s">
        <v>64</v>
      </c>
      <c r="F416" s="4">
        <v>183.27</v>
      </c>
      <c r="G416" s="1" t="s">
        <v>580</v>
      </c>
    </row>
    <row r="417" spans="1:7" ht="30">
      <c r="A417" s="1" t="s">
        <v>578</v>
      </c>
      <c r="B417" s="2">
        <v>2017</v>
      </c>
      <c r="C417" s="1" t="s">
        <v>62</v>
      </c>
      <c r="D417" s="3" t="s">
        <v>687</v>
      </c>
      <c r="E417" s="1" t="s">
        <v>64</v>
      </c>
      <c r="F417" s="4">
        <v>183.27</v>
      </c>
      <c r="G417" s="1" t="s">
        <v>580</v>
      </c>
    </row>
    <row r="418" spans="1:7" ht="30">
      <c r="A418" s="1" t="s">
        <v>578</v>
      </c>
      <c r="B418" s="2">
        <v>2017</v>
      </c>
      <c r="C418" s="1" t="s">
        <v>62</v>
      </c>
      <c r="D418" s="3" t="s">
        <v>687</v>
      </c>
      <c r="E418" s="1" t="s">
        <v>64</v>
      </c>
      <c r="F418" s="4">
        <v>183.27</v>
      </c>
      <c r="G418" s="1" t="s">
        <v>580</v>
      </c>
    </row>
    <row r="419" spans="1:7" ht="30">
      <c r="A419" s="1" t="s">
        <v>578</v>
      </c>
      <c r="B419" s="2">
        <v>2017</v>
      </c>
      <c r="C419" s="1" t="s">
        <v>62</v>
      </c>
      <c r="D419" s="3" t="s">
        <v>687</v>
      </c>
      <c r="E419" s="1" t="s">
        <v>64</v>
      </c>
      <c r="F419" s="4">
        <v>183.27</v>
      </c>
      <c r="G419" s="1" t="s">
        <v>580</v>
      </c>
    </row>
    <row r="420" spans="1:7" ht="30">
      <c r="A420" s="1" t="s">
        <v>578</v>
      </c>
      <c r="B420" s="2">
        <v>2017</v>
      </c>
      <c r="C420" s="1" t="s">
        <v>62</v>
      </c>
      <c r="D420" s="3" t="s">
        <v>687</v>
      </c>
      <c r="E420" s="1" t="s">
        <v>64</v>
      </c>
      <c r="F420" s="4">
        <v>183.27</v>
      </c>
      <c r="G420" s="1" t="s">
        <v>580</v>
      </c>
    </row>
    <row r="421" spans="1:7" ht="30">
      <c r="A421" s="1" t="s">
        <v>578</v>
      </c>
      <c r="B421" s="2">
        <v>2017</v>
      </c>
      <c r="C421" s="1" t="s">
        <v>62</v>
      </c>
      <c r="D421" s="3" t="s">
        <v>687</v>
      </c>
      <c r="E421" s="1" t="s">
        <v>64</v>
      </c>
      <c r="F421" s="4">
        <v>183.27</v>
      </c>
      <c r="G421" s="1" t="s">
        <v>580</v>
      </c>
    </row>
    <row r="422" spans="1:7" ht="30">
      <c r="A422" s="1" t="s">
        <v>578</v>
      </c>
      <c r="B422" s="2">
        <v>2017</v>
      </c>
      <c r="C422" s="1" t="s">
        <v>62</v>
      </c>
      <c r="D422" s="3" t="s">
        <v>687</v>
      </c>
      <c r="E422" s="1" t="s">
        <v>64</v>
      </c>
      <c r="F422" s="4">
        <v>183.27</v>
      </c>
      <c r="G422" s="1" t="s">
        <v>580</v>
      </c>
    </row>
    <row r="423" spans="1:7" ht="30">
      <c r="A423" s="1" t="s">
        <v>578</v>
      </c>
      <c r="B423" s="2">
        <v>2015</v>
      </c>
      <c r="C423" s="1" t="s">
        <v>62</v>
      </c>
      <c r="D423" s="3" t="s">
        <v>687</v>
      </c>
      <c r="E423" s="1" t="s">
        <v>64</v>
      </c>
      <c r="F423" s="4">
        <v>183.27</v>
      </c>
      <c r="G423" s="1" t="s">
        <v>580</v>
      </c>
    </row>
    <row r="424" spans="1:7" ht="30">
      <c r="A424" s="1" t="s">
        <v>578</v>
      </c>
      <c r="B424" s="2">
        <v>2016</v>
      </c>
      <c r="C424" s="1" t="s">
        <v>62</v>
      </c>
      <c r="D424" s="3" t="s">
        <v>687</v>
      </c>
      <c r="E424" s="1" t="s">
        <v>64</v>
      </c>
      <c r="F424" s="4">
        <v>183.37</v>
      </c>
      <c r="G424" s="1" t="s">
        <v>580</v>
      </c>
    </row>
    <row r="425" spans="1:7" ht="30">
      <c r="A425" s="1" t="s">
        <v>578</v>
      </c>
      <c r="B425" s="2">
        <v>2017</v>
      </c>
      <c r="C425" s="1" t="s">
        <v>62</v>
      </c>
      <c r="D425" s="3" t="s">
        <v>687</v>
      </c>
      <c r="E425" s="1" t="s">
        <v>64</v>
      </c>
      <c r="F425" s="4">
        <v>183.27</v>
      </c>
      <c r="G425" s="1" t="s">
        <v>580</v>
      </c>
    </row>
    <row r="426" spans="1:7" ht="30">
      <c r="A426" s="1" t="s">
        <v>578</v>
      </c>
      <c r="B426" s="2">
        <v>2017</v>
      </c>
      <c r="C426" s="1" t="s">
        <v>62</v>
      </c>
      <c r="D426" s="3" t="s">
        <v>350</v>
      </c>
      <c r="E426" s="1" t="s">
        <v>64</v>
      </c>
      <c r="F426" s="4">
        <v>183.27</v>
      </c>
      <c r="G426" s="1" t="s">
        <v>580</v>
      </c>
    </row>
    <row r="427" spans="1:7" ht="30">
      <c r="A427" s="1" t="s">
        <v>578</v>
      </c>
      <c r="B427" s="2">
        <v>2016</v>
      </c>
      <c r="C427" s="1" t="s">
        <v>62</v>
      </c>
      <c r="D427" s="3" t="s">
        <v>195</v>
      </c>
      <c r="E427" s="1" t="s">
        <v>64</v>
      </c>
      <c r="F427" s="4">
        <v>183.37</v>
      </c>
      <c r="G427" s="1" t="s">
        <v>580</v>
      </c>
    </row>
    <row r="428" spans="1:7" ht="30">
      <c r="A428" s="1" t="s">
        <v>578</v>
      </c>
      <c r="B428" s="2">
        <v>2016</v>
      </c>
      <c r="C428" s="1" t="s">
        <v>62</v>
      </c>
      <c r="D428" s="3" t="s">
        <v>688</v>
      </c>
      <c r="E428" s="1" t="s">
        <v>64</v>
      </c>
      <c r="F428" s="4">
        <v>209.1</v>
      </c>
      <c r="G428" s="1" t="s">
        <v>580</v>
      </c>
    </row>
    <row r="429" spans="1:7" ht="30">
      <c r="A429" s="1" t="s">
        <v>578</v>
      </c>
      <c r="B429" s="2">
        <v>2015</v>
      </c>
      <c r="C429" s="1" t="s">
        <v>62</v>
      </c>
      <c r="D429" s="3" t="s">
        <v>689</v>
      </c>
      <c r="E429" s="1" t="s">
        <v>64</v>
      </c>
      <c r="F429" s="4">
        <v>183.27</v>
      </c>
      <c r="G429" s="1" t="s">
        <v>580</v>
      </c>
    </row>
    <row r="430" spans="1:7" ht="30">
      <c r="A430" s="1" t="s">
        <v>578</v>
      </c>
      <c r="B430" s="2">
        <v>2017</v>
      </c>
      <c r="C430" s="1" t="s">
        <v>62</v>
      </c>
      <c r="D430" s="3" t="s">
        <v>689</v>
      </c>
      <c r="E430" s="1" t="s">
        <v>64</v>
      </c>
      <c r="F430" s="4">
        <v>183.27</v>
      </c>
      <c r="G430" s="1" t="s">
        <v>580</v>
      </c>
    </row>
    <row r="431" spans="1:7" ht="30">
      <c r="A431" s="1" t="s">
        <v>578</v>
      </c>
      <c r="B431" s="2">
        <v>2017</v>
      </c>
      <c r="C431" s="1" t="s">
        <v>62</v>
      </c>
      <c r="D431" s="3" t="s">
        <v>689</v>
      </c>
      <c r="E431" s="1" t="s">
        <v>64</v>
      </c>
      <c r="F431" s="4">
        <v>183.27</v>
      </c>
      <c r="G431" s="1" t="s">
        <v>580</v>
      </c>
    </row>
    <row r="432" spans="1:7" ht="30">
      <c r="A432" s="1" t="s">
        <v>578</v>
      </c>
      <c r="B432" s="2">
        <v>2017</v>
      </c>
      <c r="C432" s="1" t="s">
        <v>62</v>
      </c>
      <c r="D432" s="3" t="s">
        <v>689</v>
      </c>
      <c r="E432" s="1" t="s">
        <v>64</v>
      </c>
      <c r="F432" s="4">
        <v>183.27</v>
      </c>
      <c r="G432" s="1" t="s">
        <v>580</v>
      </c>
    </row>
    <row r="433" spans="1:7" ht="30">
      <c r="A433" s="1" t="s">
        <v>578</v>
      </c>
      <c r="B433" s="2">
        <v>2017</v>
      </c>
      <c r="C433" s="1" t="s">
        <v>62</v>
      </c>
      <c r="D433" s="3" t="s">
        <v>689</v>
      </c>
      <c r="E433" s="1" t="s">
        <v>64</v>
      </c>
      <c r="F433" s="4">
        <v>183.27</v>
      </c>
      <c r="G433" s="1" t="s">
        <v>580</v>
      </c>
    </row>
    <row r="434" spans="1:7" ht="30">
      <c r="A434" s="1" t="s">
        <v>578</v>
      </c>
      <c r="B434" s="2">
        <v>2015</v>
      </c>
      <c r="C434" s="1" t="s">
        <v>62</v>
      </c>
      <c r="D434" s="3" t="s">
        <v>689</v>
      </c>
      <c r="E434" s="1" t="s">
        <v>64</v>
      </c>
      <c r="F434" s="4">
        <v>183.27</v>
      </c>
      <c r="G434" s="1" t="s">
        <v>580</v>
      </c>
    </row>
    <row r="435" spans="1:7" ht="30">
      <c r="A435" s="1" t="s">
        <v>578</v>
      </c>
      <c r="B435" s="2">
        <v>2016</v>
      </c>
      <c r="C435" s="1" t="s">
        <v>62</v>
      </c>
      <c r="D435" s="3" t="s">
        <v>689</v>
      </c>
      <c r="E435" s="1" t="s">
        <v>64</v>
      </c>
      <c r="F435" s="4">
        <v>183.37</v>
      </c>
      <c r="G435" s="1" t="s">
        <v>580</v>
      </c>
    </row>
    <row r="436" spans="1:7" ht="30">
      <c r="A436" s="1" t="s">
        <v>578</v>
      </c>
      <c r="B436" s="2">
        <v>2015</v>
      </c>
      <c r="C436" s="1" t="s">
        <v>62</v>
      </c>
      <c r="D436" s="3" t="s">
        <v>689</v>
      </c>
      <c r="E436" s="1" t="s">
        <v>64</v>
      </c>
      <c r="F436" s="4">
        <v>183.27</v>
      </c>
      <c r="G436" s="1" t="s">
        <v>580</v>
      </c>
    </row>
    <row r="437" spans="1:7" ht="30">
      <c r="A437" s="1" t="s">
        <v>578</v>
      </c>
      <c r="B437" s="2">
        <v>2017</v>
      </c>
      <c r="C437" s="1" t="s">
        <v>62</v>
      </c>
      <c r="D437" s="3" t="s">
        <v>689</v>
      </c>
      <c r="E437" s="1" t="s">
        <v>64</v>
      </c>
      <c r="F437" s="4">
        <v>183.27</v>
      </c>
      <c r="G437" s="1" t="s">
        <v>580</v>
      </c>
    </row>
    <row r="438" spans="1:7" ht="30">
      <c r="A438" s="1" t="s">
        <v>578</v>
      </c>
      <c r="B438" s="2">
        <v>2016</v>
      </c>
      <c r="C438" s="1" t="s">
        <v>62</v>
      </c>
      <c r="D438" s="3" t="s">
        <v>689</v>
      </c>
      <c r="E438" s="1" t="s">
        <v>64</v>
      </c>
      <c r="F438" s="4">
        <v>183.37</v>
      </c>
      <c r="G438" s="1" t="s">
        <v>580</v>
      </c>
    </row>
    <row r="439" spans="1:7" ht="30">
      <c r="A439" s="1" t="s">
        <v>578</v>
      </c>
      <c r="B439" s="2">
        <v>2017</v>
      </c>
      <c r="C439" s="1" t="s">
        <v>62</v>
      </c>
      <c r="D439" s="3" t="s">
        <v>689</v>
      </c>
      <c r="E439" s="1" t="s">
        <v>64</v>
      </c>
      <c r="F439" s="4">
        <v>183.27</v>
      </c>
      <c r="G439" s="1" t="s">
        <v>580</v>
      </c>
    </row>
    <row r="440" spans="1:7" ht="30">
      <c r="A440" s="1" t="s">
        <v>578</v>
      </c>
      <c r="B440" s="2">
        <v>2016</v>
      </c>
      <c r="C440" s="1" t="s">
        <v>62</v>
      </c>
      <c r="D440" s="3" t="s">
        <v>689</v>
      </c>
      <c r="E440" s="1" t="s">
        <v>64</v>
      </c>
      <c r="F440" s="4">
        <v>183.37</v>
      </c>
      <c r="G440" s="1" t="s">
        <v>580</v>
      </c>
    </row>
    <row r="441" spans="1:7" ht="30">
      <c r="A441" s="1" t="s">
        <v>578</v>
      </c>
      <c r="B441" s="2">
        <v>2015</v>
      </c>
      <c r="C441" s="1" t="s">
        <v>62</v>
      </c>
      <c r="D441" s="3" t="s">
        <v>689</v>
      </c>
      <c r="E441" s="1" t="s">
        <v>64</v>
      </c>
      <c r="F441" s="4">
        <v>183.27</v>
      </c>
      <c r="G441" s="1" t="s">
        <v>580</v>
      </c>
    </row>
    <row r="442" spans="1:7" ht="30">
      <c r="A442" s="1" t="s">
        <v>578</v>
      </c>
      <c r="B442" s="2">
        <v>2016</v>
      </c>
      <c r="C442" s="1" t="s">
        <v>62</v>
      </c>
      <c r="D442" s="3" t="s">
        <v>689</v>
      </c>
      <c r="E442" s="1" t="s">
        <v>64</v>
      </c>
      <c r="F442" s="4">
        <v>183.37</v>
      </c>
      <c r="G442" s="1" t="s">
        <v>580</v>
      </c>
    </row>
    <row r="443" spans="1:7" ht="30">
      <c r="A443" s="1" t="s">
        <v>578</v>
      </c>
      <c r="B443" s="2">
        <v>2016</v>
      </c>
      <c r="C443" s="1" t="s">
        <v>62</v>
      </c>
      <c r="D443" s="3" t="s">
        <v>352</v>
      </c>
      <c r="E443" s="1" t="s">
        <v>64</v>
      </c>
      <c r="F443" s="4">
        <v>183.37</v>
      </c>
      <c r="G443" s="1" t="s">
        <v>580</v>
      </c>
    </row>
    <row r="444" spans="1:7" ht="30">
      <c r="A444" s="1" t="s">
        <v>578</v>
      </c>
      <c r="B444" s="2">
        <v>2016</v>
      </c>
      <c r="C444" s="1" t="s">
        <v>62</v>
      </c>
      <c r="D444" s="3" t="s">
        <v>352</v>
      </c>
      <c r="E444" s="1" t="s">
        <v>64</v>
      </c>
      <c r="F444" s="4">
        <v>209.1</v>
      </c>
      <c r="G444" s="1" t="s">
        <v>580</v>
      </c>
    </row>
    <row r="445" spans="1:7" ht="30">
      <c r="A445" s="1" t="s">
        <v>578</v>
      </c>
      <c r="B445" s="2">
        <v>2017</v>
      </c>
      <c r="C445" s="1" t="s">
        <v>62</v>
      </c>
      <c r="D445" s="3" t="s">
        <v>352</v>
      </c>
      <c r="E445" s="1" t="s">
        <v>64</v>
      </c>
      <c r="F445" s="4">
        <v>183.27</v>
      </c>
      <c r="G445" s="1" t="s">
        <v>580</v>
      </c>
    </row>
    <row r="446" spans="1:7" ht="30">
      <c r="A446" s="1" t="s">
        <v>578</v>
      </c>
      <c r="B446" s="2">
        <v>2015</v>
      </c>
      <c r="C446" s="1" t="s">
        <v>62</v>
      </c>
      <c r="D446" s="3" t="s">
        <v>352</v>
      </c>
      <c r="E446" s="1" t="s">
        <v>64</v>
      </c>
      <c r="F446" s="4">
        <v>183.27</v>
      </c>
      <c r="G446" s="1" t="s">
        <v>580</v>
      </c>
    </row>
    <row r="447" spans="1:7" ht="30">
      <c r="A447" s="1" t="s">
        <v>578</v>
      </c>
      <c r="B447" s="2">
        <v>2017</v>
      </c>
      <c r="C447" s="1" t="s">
        <v>62</v>
      </c>
      <c r="D447" s="3" t="s">
        <v>352</v>
      </c>
      <c r="E447" s="1" t="s">
        <v>64</v>
      </c>
      <c r="F447" s="4">
        <v>183.27</v>
      </c>
      <c r="G447" s="1" t="s">
        <v>580</v>
      </c>
    </row>
    <row r="448" spans="1:7" ht="30">
      <c r="A448" s="1" t="s">
        <v>578</v>
      </c>
      <c r="B448" s="2">
        <v>2017</v>
      </c>
      <c r="C448" s="1" t="s">
        <v>62</v>
      </c>
      <c r="D448" s="3" t="s">
        <v>352</v>
      </c>
      <c r="E448" s="1" t="s">
        <v>64</v>
      </c>
      <c r="F448" s="4">
        <v>183.27</v>
      </c>
      <c r="G448" s="1" t="s">
        <v>580</v>
      </c>
    </row>
    <row r="449" spans="1:7" ht="30">
      <c r="A449" s="1" t="s">
        <v>578</v>
      </c>
      <c r="B449" s="2">
        <v>2017</v>
      </c>
      <c r="C449" s="1" t="s">
        <v>62</v>
      </c>
      <c r="D449" s="3" t="s">
        <v>352</v>
      </c>
      <c r="E449" s="1" t="s">
        <v>64</v>
      </c>
      <c r="F449" s="4">
        <v>183.27</v>
      </c>
      <c r="G449" s="1" t="s">
        <v>580</v>
      </c>
    </row>
    <row r="450" spans="1:7" ht="30">
      <c r="A450" s="1" t="s">
        <v>578</v>
      </c>
      <c r="B450" s="2">
        <v>2017</v>
      </c>
      <c r="C450" s="1" t="s">
        <v>62</v>
      </c>
      <c r="D450" s="3" t="s">
        <v>352</v>
      </c>
      <c r="E450" s="1" t="s">
        <v>64</v>
      </c>
      <c r="F450" s="4">
        <v>183.27</v>
      </c>
      <c r="G450" s="1" t="s">
        <v>580</v>
      </c>
    </row>
    <row r="451" spans="1:7" ht="30">
      <c r="A451" s="1" t="s">
        <v>578</v>
      </c>
      <c r="B451" s="2">
        <v>2017</v>
      </c>
      <c r="C451" s="1" t="s">
        <v>62</v>
      </c>
      <c r="D451" s="3" t="s">
        <v>352</v>
      </c>
      <c r="E451" s="1" t="s">
        <v>64</v>
      </c>
      <c r="F451" s="4">
        <v>183.27</v>
      </c>
      <c r="G451" s="1" t="s">
        <v>580</v>
      </c>
    </row>
    <row r="452" spans="1:7" ht="30">
      <c r="A452" s="1" t="s">
        <v>578</v>
      </c>
      <c r="B452" s="2">
        <v>2015</v>
      </c>
      <c r="C452" s="1" t="s">
        <v>62</v>
      </c>
      <c r="D452" s="3" t="s">
        <v>352</v>
      </c>
      <c r="E452" s="1" t="s">
        <v>64</v>
      </c>
      <c r="F452" s="4">
        <v>183.27</v>
      </c>
      <c r="G452" s="1" t="s">
        <v>580</v>
      </c>
    </row>
    <row r="453" spans="1:7" ht="30">
      <c r="A453" s="1" t="s">
        <v>578</v>
      </c>
      <c r="B453" s="2">
        <v>2017</v>
      </c>
      <c r="C453" s="1" t="s">
        <v>62</v>
      </c>
      <c r="D453" s="3" t="s">
        <v>352</v>
      </c>
      <c r="E453" s="1" t="s">
        <v>64</v>
      </c>
      <c r="F453" s="4">
        <v>183.27</v>
      </c>
      <c r="G453" s="1" t="s">
        <v>580</v>
      </c>
    </row>
    <row r="454" spans="1:7" ht="30">
      <c r="A454" s="1" t="s">
        <v>578</v>
      </c>
      <c r="B454" s="2">
        <v>2016</v>
      </c>
      <c r="C454" s="1" t="s">
        <v>62</v>
      </c>
      <c r="D454" s="3" t="s">
        <v>352</v>
      </c>
      <c r="E454" s="1" t="s">
        <v>64</v>
      </c>
      <c r="F454" s="4">
        <v>183.37</v>
      </c>
      <c r="G454" s="1" t="s">
        <v>580</v>
      </c>
    </row>
    <row r="455" spans="1:7" ht="30">
      <c r="A455" s="1" t="s">
        <v>578</v>
      </c>
      <c r="B455" s="2">
        <v>2016</v>
      </c>
      <c r="C455" s="1" t="s">
        <v>62</v>
      </c>
      <c r="D455" s="3" t="s">
        <v>352</v>
      </c>
      <c r="E455" s="1" t="s">
        <v>64</v>
      </c>
      <c r="F455" s="4">
        <v>183.37</v>
      </c>
      <c r="G455" s="1" t="s">
        <v>580</v>
      </c>
    </row>
    <row r="456" spans="1:7" ht="30">
      <c r="A456" s="1" t="s">
        <v>578</v>
      </c>
      <c r="B456" s="2">
        <v>2017</v>
      </c>
      <c r="C456" s="1" t="s">
        <v>62</v>
      </c>
      <c r="D456" s="3" t="s">
        <v>353</v>
      </c>
      <c r="E456" s="1" t="s">
        <v>64</v>
      </c>
      <c r="F456" s="4">
        <v>183.27</v>
      </c>
      <c r="G456" s="1" t="s">
        <v>580</v>
      </c>
    </row>
    <row r="457" spans="1:7" ht="45">
      <c r="A457" s="1" t="s">
        <v>656</v>
      </c>
      <c r="B457" s="2">
        <v>2022</v>
      </c>
      <c r="C457" s="1" t="s">
        <v>62</v>
      </c>
      <c r="D457" s="3" t="s">
        <v>353</v>
      </c>
      <c r="E457" s="1" t="s">
        <v>64</v>
      </c>
      <c r="F457" s="4">
        <v>159</v>
      </c>
      <c r="G457" s="1" t="s">
        <v>580</v>
      </c>
    </row>
    <row r="458" spans="1:7" ht="30">
      <c r="A458" s="1" t="s">
        <v>578</v>
      </c>
      <c r="B458" s="2">
        <v>2015</v>
      </c>
      <c r="C458" s="1" t="s">
        <v>62</v>
      </c>
      <c r="D458" s="3" t="s">
        <v>354</v>
      </c>
      <c r="E458" s="1" t="s">
        <v>64</v>
      </c>
      <c r="F458" s="4">
        <v>183.27</v>
      </c>
      <c r="G458" s="1" t="s">
        <v>580</v>
      </c>
    </row>
    <row r="459" spans="1:7" ht="30">
      <c r="A459" s="1" t="s">
        <v>578</v>
      </c>
      <c r="B459" s="2">
        <v>2017</v>
      </c>
      <c r="C459" s="1" t="s">
        <v>62</v>
      </c>
      <c r="D459" s="3" t="s">
        <v>197</v>
      </c>
      <c r="E459" s="1" t="s">
        <v>64</v>
      </c>
      <c r="F459" s="4">
        <v>183.27</v>
      </c>
      <c r="G459" s="1" t="s">
        <v>580</v>
      </c>
    </row>
    <row r="460" spans="1:7" ht="30">
      <c r="A460" s="1" t="s">
        <v>578</v>
      </c>
      <c r="B460" s="2">
        <v>2017</v>
      </c>
      <c r="C460" s="1" t="s">
        <v>62</v>
      </c>
      <c r="D460" s="3" t="s">
        <v>197</v>
      </c>
      <c r="E460" s="1" t="s">
        <v>64</v>
      </c>
      <c r="F460" s="4">
        <v>183.27</v>
      </c>
      <c r="G460" s="1" t="s">
        <v>580</v>
      </c>
    </row>
    <row r="461" spans="1:7" ht="30">
      <c r="A461" s="1" t="s">
        <v>578</v>
      </c>
      <c r="B461" s="2">
        <v>2017</v>
      </c>
      <c r="C461" s="1" t="s">
        <v>62</v>
      </c>
      <c r="D461" s="3" t="s">
        <v>197</v>
      </c>
      <c r="E461" s="1" t="s">
        <v>64</v>
      </c>
      <c r="F461" s="4">
        <v>183.27</v>
      </c>
      <c r="G461" s="1" t="s">
        <v>580</v>
      </c>
    </row>
    <row r="462" spans="1:7" ht="30">
      <c r="A462" s="1" t="s">
        <v>578</v>
      </c>
      <c r="B462" s="2">
        <v>2017</v>
      </c>
      <c r="C462" s="1" t="s">
        <v>62</v>
      </c>
      <c r="D462" s="3" t="s">
        <v>197</v>
      </c>
      <c r="E462" s="1" t="s">
        <v>64</v>
      </c>
      <c r="F462" s="4">
        <v>183.27</v>
      </c>
      <c r="G462" s="1" t="s">
        <v>580</v>
      </c>
    </row>
    <row r="463" spans="1:7" ht="30">
      <c r="A463" s="1" t="s">
        <v>578</v>
      </c>
      <c r="B463" s="2">
        <v>2017</v>
      </c>
      <c r="C463" s="1" t="s">
        <v>62</v>
      </c>
      <c r="D463" s="3" t="s">
        <v>197</v>
      </c>
      <c r="E463" s="1" t="s">
        <v>64</v>
      </c>
      <c r="F463" s="4">
        <v>183.27</v>
      </c>
      <c r="G463" s="1" t="s">
        <v>580</v>
      </c>
    </row>
    <row r="464" spans="1:7" ht="30">
      <c r="A464" s="1" t="s">
        <v>578</v>
      </c>
      <c r="B464" s="2">
        <v>2017</v>
      </c>
      <c r="C464" s="1" t="s">
        <v>62</v>
      </c>
      <c r="D464" s="3" t="s">
        <v>197</v>
      </c>
      <c r="E464" s="1" t="s">
        <v>64</v>
      </c>
      <c r="F464" s="4">
        <v>183.27</v>
      </c>
      <c r="G464" s="1" t="s">
        <v>580</v>
      </c>
    </row>
    <row r="465" spans="1:7" ht="30">
      <c r="A465" s="1" t="s">
        <v>578</v>
      </c>
      <c r="B465" s="2">
        <v>2016</v>
      </c>
      <c r="C465" s="1" t="s">
        <v>62</v>
      </c>
      <c r="D465" s="3" t="s">
        <v>197</v>
      </c>
      <c r="E465" s="1" t="s">
        <v>64</v>
      </c>
      <c r="F465" s="4">
        <v>183.37</v>
      </c>
      <c r="G465" s="1" t="s">
        <v>580</v>
      </c>
    </row>
    <row r="466" spans="1:7" ht="30">
      <c r="A466" s="1" t="s">
        <v>578</v>
      </c>
      <c r="B466" s="2">
        <v>2017</v>
      </c>
      <c r="C466" s="1" t="s">
        <v>62</v>
      </c>
      <c r="D466" s="3" t="s">
        <v>197</v>
      </c>
      <c r="E466" s="1" t="s">
        <v>64</v>
      </c>
      <c r="F466" s="4">
        <v>183.27</v>
      </c>
      <c r="G466" s="1" t="s">
        <v>580</v>
      </c>
    </row>
    <row r="467" spans="1:7" ht="30">
      <c r="A467" s="1" t="s">
        <v>578</v>
      </c>
      <c r="B467" s="2">
        <v>2016</v>
      </c>
      <c r="C467" s="1" t="s">
        <v>62</v>
      </c>
      <c r="D467" s="3" t="s">
        <v>197</v>
      </c>
      <c r="E467" s="1" t="s">
        <v>64</v>
      </c>
      <c r="F467" s="4">
        <v>183.37</v>
      </c>
      <c r="G467" s="1" t="s">
        <v>580</v>
      </c>
    </row>
    <row r="468" spans="1:7" ht="30">
      <c r="A468" s="1" t="s">
        <v>578</v>
      </c>
      <c r="B468" s="2">
        <v>2017</v>
      </c>
      <c r="C468" s="1" t="s">
        <v>62</v>
      </c>
      <c r="D468" s="3" t="s">
        <v>535</v>
      </c>
      <c r="E468" s="1" t="s">
        <v>64</v>
      </c>
      <c r="F468" s="4">
        <v>209.1</v>
      </c>
      <c r="G468" s="1" t="s">
        <v>580</v>
      </c>
    </row>
    <row r="469" spans="1:7" ht="30">
      <c r="A469" s="1" t="s">
        <v>606</v>
      </c>
      <c r="B469" s="2">
        <v>2017</v>
      </c>
      <c r="C469" s="1" t="s">
        <v>62</v>
      </c>
      <c r="D469" s="3" t="s">
        <v>546</v>
      </c>
      <c r="E469" s="1" t="s">
        <v>64</v>
      </c>
      <c r="F469" s="4">
        <v>595.37</v>
      </c>
      <c r="G469" s="1" t="s">
        <v>580</v>
      </c>
    </row>
    <row r="470" spans="1:7" ht="30">
      <c r="A470" s="1" t="s">
        <v>578</v>
      </c>
      <c r="B470" s="2">
        <v>2017</v>
      </c>
      <c r="C470" s="1" t="s">
        <v>62</v>
      </c>
      <c r="D470" s="3" t="s">
        <v>690</v>
      </c>
      <c r="E470" s="1" t="s">
        <v>64</v>
      </c>
      <c r="F470" s="4">
        <v>183.27</v>
      </c>
      <c r="G470" s="1" t="s">
        <v>580</v>
      </c>
    </row>
    <row r="471" spans="1:7" ht="30">
      <c r="A471" s="1" t="s">
        <v>578</v>
      </c>
      <c r="B471" s="2">
        <v>2017</v>
      </c>
      <c r="C471" s="1" t="s">
        <v>62</v>
      </c>
      <c r="D471" s="3" t="s">
        <v>690</v>
      </c>
      <c r="E471" s="1" t="s">
        <v>64</v>
      </c>
      <c r="F471" s="4">
        <v>183.27</v>
      </c>
      <c r="G471" s="1" t="s">
        <v>580</v>
      </c>
    </row>
    <row r="472" spans="1:7" ht="30">
      <c r="A472" s="1" t="s">
        <v>578</v>
      </c>
      <c r="B472" s="2">
        <v>2015</v>
      </c>
      <c r="C472" s="1" t="s">
        <v>62</v>
      </c>
      <c r="D472" s="3" t="s">
        <v>690</v>
      </c>
      <c r="E472" s="1" t="s">
        <v>64</v>
      </c>
      <c r="F472" s="4">
        <v>183.27</v>
      </c>
      <c r="G472" s="1" t="s">
        <v>580</v>
      </c>
    </row>
    <row r="473" spans="1:7" ht="30">
      <c r="A473" s="1" t="s">
        <v>578</v>
      </c>
      <c r="B473" s="2">
        <v>2017</v>
      </c>
      <c r="C473" s="1" t="s">
        <v>62</v>
      </c>
      <c r="D473" s="3" t="s">
        <v>690</v>
      </c>
      <c r="E473" s="1" t="s">
        <v>64</v>
      </c>
      <c r="F473" s="4">
        <v>183.27</v>
      </c>
      <c r="G473" s="1" t="s">
        <v>580</v>
      </c>
    </row>
    <row r="474" spans="1:7" ht="30">
      <c r="A474" s="1" t="s">
        <v>578</v>
      </c>
      <c r="B474" s="2">
        <v>2015</v>
      </c>
      <c r="C474" s="1" t="s">
        <v>62</v>
      </c>
      <c r="D474" s="3" t="s">
        <v>690</v>
      </c>
      <c r="E474" s="1" t="s">
        <v>64</v>
      </c>
      <c r="F474" s="4">
        <v>183.27</v>
      </c>
      <c r="G474" s="1" t="s">
        <v>580</v>
      </c>
    </row>
    <row r="475" spans="1:7" ht="30">
      <c r="A475" s="1" t="s">
        <v>578</v>
      </c>
      <c r="B475" s="2">
        <v>2017</v>
      </c>
      <c r="C475" s="1" t="s">
        <v>62</v>
      </c>
      <c r="D475" s="3" t="s">
        <v>690</v>
      </c>
      <c r="E475" s="1" t="s">
        <v>64</v>
      </c>
      <c r="F475" s="4">
        <v>183.27</v>
      </c>
      <c r="G475" s="1" t="s">
        <v>580</v>
      </c>
    </row>
    <row r="476" spans="1:7" ht="30">
      <c r="A476" s="1" t="s">
        <v>578</v>
      </c>
      <c r="B476" s="2">
        <v>2016</v>
      </c>
      <c r="C476" s="1" t="s">
        <v>62</v>
      </c>
      <c r="D476" s="3" t="s">
        <v>690</v>
      </c>
      <c r="E476" s="1" t="s">
        <v>64</v>
      </c>
      <c r="F476" s="4">
        <v>183.37</v>
      </c>
      <c r="G476" s="1" t="s">
        <v>580</v>
      </c>
    </row>
    <row r="477" spans="1:7" ht="30">
      <c r="A477" s="1" t="s">
        <v>578</v>
      </c>
      <c r="B477" s="2">
        <v>2015</v>
      </c>
      <c r="C477" s="1" t="s">
        <v>62</v>
      </c>
      <c r="D477" s="3" t="s">
        <v>690</v>
      </c>
      <c r="E477" s="1" t="s">
        <v>64</v>
      </c>
      <c r="F477" s="4">
        <v>183.27</v>
      </c>
      <c r="G477" s="1" t="s">
        <v>580</v>
      </c>
    </row>
    <row r="478" spans="1:7" ht="30">
      <c r="A478" s="1" t="s">
        <v>578</v>
      </c>
      <c r="B478" s="2">
        <v>2017</v>
      </c>
      <c r="C478" s="1" t="s">
        <v>62</v>
      </c>
      <c r="D478" s="3" t="s">
        <v>690</v>
      </c>
      <c r="E478" s="1" t="s">
        <v>64</v>
      </c>
      <c r="F478" s="4">
        <v>183.27</v>
      </c>
      <c r="G478" s="1" t="s">
        <v>580</v>
      </c>
    </row>
    <row r="479" spans="1:7" ht="30">
      <c r="A479" s="1" t="s">
        <v>578</v>
      </c>
      <c r="B479" s="2">
        <v>2016</v>
      </c>
      <c r="C479" s="1" t="s">
        <v>62</v>
      </c>
      <c r="D479" s="3" t="s">
        <v>690</v>
      </c>
      <c r="E479" s="1" t="s">
        <v>64</v>
      </c>
      <c r="F479" s="4">
        <v>183.37</v>
      </c>
      <c r="G479" s="1" t="s">
        <v>580</v>
      </c>
    </row>
    <row r="480" spans="1:7" ht="30">
      <c r="A480" s="1" t="s">
        <v>578</v>
      </c>
      <c r="B480" s="2">
        <v>2019</v>
      </c>
      <c r="C480" s="1" t="s">
        <v>62</v>
      </c>
      <c r="D480" s="3" t="s">
        <v>690</v>
      </c>
      <c r="E480" s="1" t="s">
        <v>64</v>
      </c>
      <c r="F480" s="4">
        <v>183.27</v>
      </c>
      <c r="G480" s="1" t="s">
        <v>580</v>
      </c>
    </row>
    <row r="481" spans="1:7" ht="30">
      <c r="A481" s="1" t="s">
        <v>578</v>
      </c>
      <c r="B481" s="2">
        <v>2016</v>
      </c>
      <c r="C481" s="1" t="s">
        <v>62</v>
      </c>
      <c r="D481" s="3" t="s">
        <v>690</v>
      </c>
      <c r="E481" s="1" t="s">
        <v>64</v>
      </c>
      <c r="F481" s="4">
        <v>183.37</v>
      </c>
      <c r="G481" s="1" t="s">
        <v>580</v>
      </c>
    </row>
    <row r="482" spans="1:7" ht="30">
      <c r="A482" s="1" t="s">
        <v>578</v>
      </c>
      <c r="B482" s="2">
        <v>2016</v>
      </c>
      <c r="C482" s="1" t="s">
        <v>62</v>
      </c>
      <c r="D482" s="3" t="s">
        <v>690</v>
      </c>
      <c r="E482" s="1" t="s">
        <v>64</v>
      </c>
      <c r="F482" s="4">
        <v>183.37</v>
      </c>
      <c r="G482" s="1" t="s">
        <v>580</v>
      </c>
    </row>
    <row r="483" spans="1:7" ht="30">
      <c r="A483" s="1" t="s">
        <v>578</v>
      </c>
      <c r="B483" s="2">
        <v>2015</v>
      </c>
      <c r="C483" s="1" t="s">
        <v>62</v>
      </c>
      <c r="D483" s="3" t="s">
        <v>690</v>
      </c>
      <c r="E483" s="1" t="s">
        <v>64</v>
      </c>
      <c r="F483" s="4">
        <v>183.27</v>
      </c>
      <c r="G483" s="1" t="s">
        <v>580</v>
      </c>
    </row>
    <row r="484" spans="1:7" ht="30">
      <c r="A484" s="1" t="s">
        <v>578</v>
      </c>
      <c r="B484" s="2">
        <v>2015</v>
      </c>
      <c r="C484" s="1" t="s">
        <v>62</v>
      </c>
      <c r="D484" s="3" t="s">
        <v>690</v>
      </c>
      <c r="E484" s="1" t="s">
        <v>64</v>
      </c>
      <c r="F484" s="4">
        <v>183.27</v>
      </c>
      <c r="G484" s="1" t="s">
        <v>580</v>
      </c>
    </row>
    <row r="485" spans="1:7" ht="30">
      <c r="A485" s="1" t="s">
        <v>578</v>
      </c>
      <c r="B485" s="2">
        <v>2016</v>
      </c>
      <c r="C485" s="1" t="s">
        <v>62</v>
      </c>
      <c r="D485" s="3" t="s">
        <v>690</v>
      </c>
      <c r="E485" s="1" t="s">
        <v>64</v>
      </c>
      <c r="F485" s="4">
        <v>183.37</v>
      </c>
      <c r="G485" s="1" t="s">
        <v>580</v>
      </c>
    </row>
    <row r="486" spans="1:7" ht="30">
      <c r="A486" s="1" t="s">
        <v>578</v>
      </c>
      <c r="B486" s="2">
        <v>2017</v>
      </c>
      <c r="C486" s="1" t="s">
        <v>62</v>
      </c>
      <c r="D486" s="3" t="s">
        <v>690</v>
      </c>
      <c r="E486" s="1" t="s">
        <v>64</v>
      </c>
      <c r="F486" s="4">
        <v>183.27</v>
      </c>
      <c r="G486" s="1" t="s">
        <v>580</v>
      </c>
    </row>
    <row r="487" spans="1:7" ht="30">
      <c r="A487" s="1" t="s">
        <v>578</v>
      </c>
      <c r="B487" s="2">
        <v>2017</v>
      </c>
      <c r="C487" s="1" t="s">
        <v>62</v>
      </c>
      <c r="D487" s="3" t="s">
        <v>691</v>
      </c>
      <c r="E487" s="1" t="s">
        <v>64</v>
      </c>
      <c r="F487" s="4">
        <v>183.27</v>
      </c>
      <c r="G487" s="1" t="s">
        <v>580</v>
      </c>
    </row>
    <row r="488" spans="1:7" ht="30">
      <c r="A488" s="1" t="s">
        <v>578</v>
      </c>
      <c r="B488" s="2">
        <v>2016</v>
      </c>
      <c r="C488" s="1" t="s">
        <v>62</v>
      </c>
      <c r="D488" s="3" t="s">
        <v>691</v>
      </c>
      <c r="E488" s="1" t="s">
        <v>64</v>
      </c>
      <c r="F488" s="4">
        <v>183.37</v>
      </c>
      <c r="G488" s="1" t="s">
        <v>580</v>
      </c>
    </row>
    <row r="489" spans="1:7" ht="30">
      <c r="A489" s="1" t="s">
        <v>578</v>
      </c>
      <c r="B489" s="2">
        <v>2017</v>
      </c>
      <c r="C489" s="1" t="s">
        <v>62</v>
      </c>
      <c r="D489" s="3" t="s">
        <v>691</v>
      </c>
      <c r="E489" s="1" t="s">
        <v>64</v>
      </c>
      <c r="F489" s="4">
        <v>183.27</v>
      </c>
      <c r="G489" s="1" t="s">
        <v>580</v>
      </c>
    </row>
    <row r="490" spans="1:7" ht="30">
      <c r="A490" s="1" t="s">
        <v>578</v>
      </c>
      <c r="B490" s="2">
        <v>2015</v>
      </c>
      <c r="C490" s="1" t="s">
        <v>62</v>
      </c>
      <c r="D490" s="3" t="s">
        <v>691</v>
      </c>
      <c r="E490" s="1" t="s">
        <v>64</v>
      </c>
      <c r="F490" s="4">
        <v>183.27</v>
      </c>
      <c r="G490" s="1" t="s">
        <v>580</v>
      </c>
    </row>
    <row r="491" spans="1:7" ht="30">
      <c r="A491" s="1" t="s">
        <v>578</v>
      </c>
      <c r="B491" s="2">
        <v>2016</v>
      </c>
      <c r="C491" s="1" t="s">
        <v>62</v>
      </c>
      <c r="D491" s="3" t="s">
        <v>691</v>
      </c>
      <c r="E491" s="1" t="s">
        <v>64</v>
      </c>
      <c r="F491" s="4">
        <v>183.37</v>
      </c>
      <c r="G491" s="1" t="s">
        <v>580</v>
      </c>
    </row>
    <row r="492" spans="1:7" ht="30">
      <c r="A492" s="1" t="s">
        <v>578</v>
      </c>
      <c r="B492" s="2">
        <v>2017</v>
      </c>
      <c r="C492" s="1" t="s">
        <v>62</v>
      </c>
      <c r="D492" s="3" t="s">
        <v>691</v>
      </c>
      <c r="E492" s="1" t="s">
        <v>64</v>
      </c>
      <c r="F492" s="4">
        <v>183.27</v>
      </c>
      <c r="G492" s="1" t="s">
        <v>580</v>
      </c>
    </row>
    <row r="493" spans="1:7" ht="30">
      <c r="A493" s="1" t="s">
        <v>578</v>
      </c>
      <c r="B493" s="2">
        <v>2015</v>
      </c>
      <c r="C493" s="1" t="s">
        <v>62</v>
      </c>
      <c r="D493" s="3" t="s">
        <v>691</v>
      </c>
      <c r="E493" s="1" t="s">
        <v>64</v>
      </c>
      <c r="F493" s="4">
        <v>183.27</v>
      </c>
      <c r="G493" s="1" t="s">
        <v>580</v>
      </c>
    </row>
    <row r="494" spans="1:7" ht="30">
      <c r="A494" s="1" t="s">
        <v>692</v>
      </c>
      <c r="B494" s="2">
        <v>2024</v>
      </c>
      <c r="C494" s="1" t="s">
        <v>62</v>
      </c>
      <c r="D494" s="3" t="s">
        <v>359</v>
      </c>
      <c r="E494" s="1" t="s">
        <v>64</v>
      </c>
      <c r="F494" s="4">
        <v>149.99</v>
      </c>
      <c r="G494" s="1" t="s">
        <v>580</v>
      </c>
    </row>
    <row r="495" spans="1:7" ht="30">
      <c r="A495" s="1" t="s">
        <v>578</v>
      </c>
      <c r="B495" s="2">
        <v>2017</v>
      </c>
      <c r="C495" s="1" t="s">
        <v>62</v>
      </c>
      <c r="D495" s="3" t="s">
        <v>548</v>
      </c>
      <c r="E495" s="1" t="s">
        <v>64</v>
      </c>
      <c r="F495" s="4">
        <v>183.27</v>
      </c>
      <c r="G495" s="1" t="s">
        <v>580</v>
      </c>
    </row>
    <row r="496" spans="1:7" ht="30">
      <c r="A496" s="1" t="s">
        <v>578</v>
      </c>
      <c r="B496" s="2">
        <v>2017</v>
      </c>
      <c r="C496" s="1" t="s">
        <v>62</v>
      </c>
      <c r="D496" s="3" t="s">
        <v>548</v>
      </c>
      <c r="E496" s="1" t="s">
        <v>64</v>
      </c>
      <c r="F496" s="4">
        <v>183.27</v>
      </c>
      <c r="G496" s="1" t="s">
        <v>580</v>
      </c>
    </row>
    <row r="497" spans="1:7" ht="30">
      <c r="A497" s="1" t="s">
        <v>578</v>
      </c>
      <c r="B497" s="2">
        <v>2016</v>
      </c>
      <c r="C497" s="1" t="s">
        <v>62</v>
      </c>
      <c r="D497" s="3" t="s">
        <v>548</v>
      </c>
      <c r="E497" s="1" t="s">
        <v>64</v>
      </c>
      <c r="F497" s="4">
        <v>183.37</v>
      </c>
      <c r="G497" s="1" t="s">
        <v>580</v>
      </c>
    </row>
    <row r="498" spans="1:7" ht="30">
      <c r="A498" s="1" t="s">
        <v>578</v>
      </c>
      <c r="B498" s="2">
        <v>2017</v>
      </c>
      <c r="C498" s="1" t="s">
        <v>62</v>
      </c>
      <c r="D498" s="3" t="s">
        <v>548</v>
      </c>
      <c r="E498" s="1" t="s">
        <v>64</v>
      </c>
      <c r="F498" s="4">
        <v>183.27</v>
      </c>
      <c r="G498" s="1" t="s">
        <v>580</v>
      </c>
    </row>
    <row r="499" spans="1:7" ht="30">
      <c r="A499" s="1" t="s">
        <v>578</v>
      </c>
      <c r="B499" s="2">
        <v>2016</v>
      </c>
      <c r="C499" s="1" t="s">
        <v>62</v>
      </c>
      <c r="D499" s="3" t="s">
        <v>548</v>
      </c>
      <c r="E499" s="1" t="s">
        <v>64</v>
      </c>
      <c r="F499" s="4">
        <v>183.37</v>
      </c>
      <c r="G499" s="1" t="s">
        <v>580</v>
      </c>
    </row>
    <row r="500" spans="1:7" ht="30">
      <c r="A500" s="1" t="s">
        <v>578</v>
      </c>
      <c r="B500" s="2">
        <v>2017</v>
      </c>
      <c r="C500" s="1" t="s">
        <v>62</v>
      </c>
      <c r="D500" s="3" t="s">
        <v>548</v>
      </c>
      <c r="E500" s="1" t="s">
        <v>64</v>
      </c>
      <c r="F500" s="4">
        <v>183.27</v>
      </c>
      <c r="G500" s="1" t="s">
        <v>580</v>
      </c>
    </row>
    <row r="501" spans="1:7" ht="30">
      <c r="A501" s="1" t="s">
        <v>578</v>
      </c>
      <c r="B501" s="2">
        <v>2017</v>
      </c>
      <c r="C501" s="1" t="s">
        <v>62</v>
      </c>
      <c r="D501" s="3" t="s">
        <v>548</v>
      </c>
      <c r="E501" s="1" t="s">
        <v>64</v>
      </c>
      <c r="F501" s="4">
        <v>183.27</v>
      </c>
      <c r="G501" s="1" t="s">
        <v>580</v>
      </c>
    </row>
    <row r="502" spans="1:7" ht="30">
      <c r="A502" s="1" t="s">
        <v>578</v>
      </c>
      <c r="B502" s="2">
        <v>2017</v>
      </c>
      <c r="C502" s="1" t="s">
        <v>62</v>
      </c>
      <c r="D502" s="3" t="s">
        <v>548</v>
      </c>
      <c r="E502" s="1" t="s">
        <v>64</v>
      </c>
      <c r="F502" s="4">
        <v>183.27</v>
      </c>
      <c r="G502" s="1" t="s">
        <v>580</v>
      </c>
    </row>
    <row r="503" spans="1:7" ht="30">
      <c r="A503" s="1" t="s">
        <v>578</v>
      </c>
      <c r="B503" s="2">
        <v>2017</v>
      </c>
      <c r="C503" s="1" t="s">
        <v>62</v>
      </c>
      <c r="D503" s="3" t="s">
        <v>548</v>
      </c>
      <c r="E503" s="1" t="s">
        <v>64</v>
      </c>
      <c r="F503" s="4">
        <v>183.27</v>
      </c>
      <c r="G503" s="1" t="s">
        <v>580</v>
      </c>
    </row>
    <row r="504" spans="1:7" ht="30">
      <c r="A504" s="1" t="s">
        <v>578</v>
      </c>
      <c r="B504" s="2">
        <v>2016</v>
      </c>
      <c r="C504" s="1" t="s">
        <v>62</v>
      </c>
      <c r="D504" s="3" t="s">
        <v>548</v>
      </c>
      <c r="E504" s="1" t="s">
        <v>64</v>
      </c>
      <c r="F504" s="4">
        <v>183.37</v>
      </c>
      <c r="G504" s="1" t="s">
        <v>580</v>
      </c>
    </row>
    <row r="505" spans="1:7" ht="30">
      <c r="A505" s="1" t="s">
        <v>578</v>
      </c>
      <c r="B505" s="2">
        <v>2017</v>
      </c>
      <c r="C505" s="1" t="s">
        <v>62</v>
      </c>
      <c r="D505" s="3" t="s">
        <v>548</v>
      </c>
      <c r="E505" s="1" t="s">
        <v>64</v>
      </c>
      <c r="F505" s="4">
        <v>183.27</v>
      </c>
      <c r="G505" s="1" t="s">
        <v>580</v>
      </c>
    </row>
    <row r="506" spans="1:7" ht="30">
      <c r="A506" s="1" t="s">
        <v>578</v>
      </c>
      <c r="B506" s="2">
        <v>2015</v>
      </c>
      <c r="C506" s="1" t="s">
        <v>62</v>
      </c>
      <c r="D506" s="3" t="s">
        <v>548</v>
      </c>
      <c r="E506" s="1" t="s">
        <v>64</v>
      </c>
      <c r="F506" s="4">
        <v>183.27</v>
      </c>
      <c r="G506" s="1" t="s">
        <v>580</v>
      </c>
    </row>
    <row r="507" spans="1:7" ht="30">
      <c r="A507" s="1" t="s">
        <v>578</v>
      </c>
      <c r="B507" s="2">
        <v>2017</v>
      </c>
      <c r="C507" s="1" t="s">
        <v>62</v>
      </c>
      <c r="D507" s="3" t="s">
        <v>548</v>
      </c>
      <c r="E507" s="1" t="s">
        <v>64</v>
      </c>
      <c r="F507" s="4">
        <v>183.27</v>
      </c>
      <c r="G507" s="1" t="s">
        <v>580</v>
      </c>
    </row>
    <row r="508" spans="1:7" ht="30">
      <c r="A508" s="1" t="s">
        <v>578</v>
      </c>
      <c r="B508" s="2">
        <v>2017</v>
      </c>
      <c r="C508" s="1" t="s">
        <v>62</v>
      </c>
      <c r="D508" s="3" t="s">
        <v>548</v>
      </c>
      <c r="E508" s="1" t="s">
        <v>64</v>
      </c>
      <c r="F508" s="4">
        <v>183.27</v>
      </c>
      <c r="G508" s="1" t="s">
        <v>580</v>
      </c>
    </row>
    <row r="509" spans="1:7" ht="30">
      <c r="A509" s="1" t="s">
        <v>578</v>
      </c>
      <c r="B509" s="2">
        <v>2015</v>
      </c>
      <c r="C509" s="1" t="s">
        <v>62</v>
      </c>
      <c r="D509" s="3" t="s">
        <v>548</v>
      </c>
      <c r="E509" s="1" t="s">
        <v>64</v>
      </c>
      <c r="F509" s="4">
        <v>183.27</v>
      </c>
      <c r="G509" s="1" t="s">
        <v>580</v>
      </c>
    </row>
    <row r="510" spans="1:7" ht="30">
      <c r="A510" s="1" t="s">
        <v>578</v>
      </c>
      <c r="B510" s="2">
        <v>2017</v>
      </c>
      <c r="C510" s="1" t="s">
        <v>62</v>
      </c>
      <c r="D510" s="3" t="s">
        <v>548</v>
      </c>
      <c r="E510" s="1" t="s">
        <v>64</v>
      </c>
      <c r="F510" s="4">
        <v>183.27</v>
      </c>
      <c r="G510" s="1" t="s">
        <v>580</v>
      </c>
    </row>
    <row r="511" spans="1:7" ht="30">
      <c r="A511" s="1" t="s">
        <v>578</v>
      </c>
      <c r="B511" s="2">
        <v>2016</v>
      </c>
      <c r="C511" s="1" t="s">
        <v>62</v>
      </c>
      <c r="D511" s="3" t="s">
        <v>548</v>
      </c>
      <c r="E511" s="1" t="s">
        <v>64</v>
      </c>
      <c r="F511" s="4">
        <v>183.37</v>
      </c>
      <c r="G511" s="1" t="s">
        <v>580</v>
      </c>
    </row>
    <row r="512" spans="1:7" ht="30">
      <c r="A512" s="1" t="s">
        <v>578</v>
      </c>
      <c r="B512" s="2">
        <v>2015</v>
      </c>
      <c r="C512" s="1" t="s">
        <v>62</v>
      </c>
      <c r="D512" s="3" t="s">
        <v>548</v>
      </c>
      <c r="E512" s="1" t="s">
        <v>64</v>
      </c>
      <c r="F512" s="4">
        <v>183.27</v>
      </c>
      <c r="G512" s="1" t="s">
        <v>580</v>
      </c>
    </row>
    <row r="513" spans="1:7" ht="30">
      <c r="A513" s="1" t="s">
        <v>578</v>
      </c>
      <c r="B513" s="2">
        <v>2017</v>
      </c>
      <c r="C513" s="1" t="s">
        <v>62</v>
      </c>
      <c r="D513" s="3" t="s">
        <v>548</v>
      </c>
      <c r="E513" s="1" t="s">
        <v>64</v>
      </c>
      <c r="F513" s="4">
        <v>183.27</v>
      </c>
      <c r="G513" s="1" t="s">
        <v>580</v>
      </c>
    </row>
    <row r="514" spans="1:7" ht="30">
      <c r="A514" s="1" t="s">
        <v>578</v>
      </c>
      <c r="B514" s="2">
        <v>2017</v>
      </c>
      <c r="C514" s="1" t="s">
        <v>62</v>
      </c>
      <c r="D514" s="3" t="s">
        <v>548</v>
      </c>
      <c r="E514" s="1" t="s">
        <v>64</v>
      </c>
      <c r="F514" s="4">
        <v>183.27</v>
      </c>
      <c r="G514" s="1" t="s">
        <v>580</v>
      </c>
    </row>
    <row r="515" spans="1:7" ht="30">
      <c r="A515" s="1" t="s">
        <v>578</v>
      </c>
      <c r="B515" s="2">
        <v>2017</v>
      </c>
      <c r="C515" s="1" t="s">
        <v>62</v>
      </c>
      <c r="D515" s="3" t="s">
        <v>548</v>
      </c>
      <c r="E515" s="1" t="s">
        <v>64</v>
      </c>
      <c r="F515" s="4">
        <v>183.27</v>
      </c>
      <c r="G515" s="1" t="s">
        <v>580</v>
      </c>
    </row>
    <row r="516" spans="1:7" ht="30">
      <c r="A516" s="1" t="s">
        <v>578</v>
      </c>
      <c r="B516" s="2">
        <v>2017</v>
      </c>
      <c r="C516" s="1" t="s">
        <v>62</v>
      </c>
      <c r="D516" s="3" t="s">
        <v>548</v>
      </c>
      <c r="E516" s="1" t="s">
        <v>64</v>
      </c>
      <c r="F516" s="4">
        <v>183.27</v>
      </c>
      <c r="G516" s="1" t="s">
        <v>580</v>
      </c>
    </row>
    <row r="517" spans="1:7" ht="30">
      <c r="A517" s="1" t="s">
        <v>578</v>
      </c>
      <c r="B517" s="2">
        <v>2017</v>
      </c>
      <c r="C517" s="1" t="s">
        <v>62</v>
      </c>
      <c r="D517" s="3" t="s">
        <v>548</v>
      </c>
      <c r="E517" s="1" t="s">
        <v>64</v>
      </c>
      <c r="F517" s="4">
        <v>183.27</v>
      </c>
      <c r="G517" s="1" t="s">
        <v>580</v>
      </c>
    </row>
    <row r="518" spans="1:7" ht="30">
      <c r="A518" s="1" t="s">
        <v>578</v>
      </c>
      <c r="B518" s="2">
        <v>2016</v>
      </c>
      <c r="C518" s="1" t="s">
        <v>62</v>
      </c>
      <c r="D518" s="3" t="s">
        <v>548</v>
      </c>
      <c r="E518" s="1" t="s">
        <v>64</v>
      </c>
      <c r="F518" s="4">
        <v>183.37</v>
      </c>
      <c r="G518" s="1" t="s">
        <v>580</v>
      </c>
    </row>
    <row r="519" spans="1:7" ht="30">
      <c r="A519" s="1" t="s">
        <v>578</v>
      </c>
      <c r="B519" s="2">
        <v>2015</v>
      </c>
      <c r="C519" s="1" t="s">
        <v>62</v>
      </c>
      <c r="D519" s="3" t="s">
        <v>548</v>
      </c>
      <c r="E519" s="1" t="s">
        <v>64</v>
      </c>
      <c r="F519" s="4">
        <v>183.27</v>
      </c>
      <c r="G519" s="1" t="s">
        <v>580</v>
      </c>
    </row>
    <row r="520" spans="1:7" ht="30">
      <c r="A520" s="1" t="s">
        <v>578</v>
      </c>
      <c r="B520" s="2">
        <v>2017</v>
      </c>
      <c r="C520" s="1" t="s">
        <v>62</v>
      </c>
      <c r="D520" s="3" t="s">
        <v>548</v>
      </c>
      <c r="E520" s="1" t="s">
        <v>64</v>
      </c>
      <c r="F520" s="4">
        <v>183.27</v>
      </c>
      <c r="G520" s="1" t="s">
        <v>580</v>
      </c>
    </row>
    <row r="521" spans="1:7" ht="30">
      <c r="A521" s="1" t="s">
        <v>578</v>
      </c>
      <c r="B521" s="2">
        <v>2014</v>
      </c>
      <c r="C521" s="1" t="s">
        <v>62</v>
      </c>
      <c r="D521" s="3" t="s">
        <v>548</v>
      </c>
      <c r="E521" s="1" t="s">
        <v>64</v>
      </c>
      <c r="F521" s="4">
        <v>183.27</v>
      </c>
      <c r="G521" s="1" t="s">
        <v>580</v>
      </c>
    </row>
    <row r="522" spans="1:7" ht="30">
      <c r="A522" s="1" t="s">
        <v>578</v>
      </c>
      <c r="B522" s="2">
        <v>2017</v>
      </c>
      <c r="C522" s="1" t="s">
        <v>62</v>
      </c>
      <c r="D522" s="3" t="s">
        <v>693</v>
      </c>
      <c r="E522" s="1" t="s">
        <v>64</v>
      </c>
      <c r="F522" s="4">
        <v>183.27</v>
      </c>
      <c r="G522" s="1" t="s">
        <v>580</v>
      </c>
    </row>
    <row r="523" spans="1:7" ht="30">
      <c r="A523" s="1" t="s">
        <v>578</v>
      </c>
      <c r="B523" s="2">
        <v>2015</v>
      </c>
      <c r="C523" s="1" t="s">
        <v>62</v>
      </c>
      <c r="D523" s="3" t="s">
        <v>203</v>
      </c>
      <c r="E523" s="1" t="s">
        <v>64</v>
      </c>
      <c r="F523" s="4">
        <v>183.27</v>
      </c>
      <c r="G523" s="1" t="s">
        <v>580</v>
      </c>
    </row>
    <row r="524" spans="1:7" ht="30">
      <c r="A524" s="1" t="s">
        <v>578</v>
      </c>
      <c r="B524" s="2">
        <v>2015</v>
      </c>
      <c r="C524" s="1" t="s">
        <v>62</v>
      </c>
      <c r="D524" s="3" t="s">
        <v>203</v>
      </c>
      <c r="E524" s="1" t="s">
        <v>64</v>
      </c>
      <c r="F524" s="4">
        <v>183.27</v>
      </c>
      <c r="G524" s="1" t="s">
        <v>580</v>
      </c>
    </row>
    <row r="525" spans="1:7" ht="30">
      <c r="A525" s="1" t="s">
        <v>578</v>
      </c>
      <c r="B525" s="2">
        <v>2017</v>
      </c>
      <c r="C525" s="1" t="s">
        <v>62</v>
      </c>
      <c r="D525" s="3" t="s">
        <v>550</v>
      </c>
      <c r="E525" s="1" t="s">
        <v>64</v>
      </c>
      <c r="F525" s="4">
        <v>209.1</v>
      </c>
      <c r="G525" s="1" t="s">
        <v>580</v>
      </c>
    </row>
    <row r="526" spans="1:7" ht="30">
      <c r="A526" s="1" t="s">
        <v>578</v>
      </c>
      <c r="B526" s="2">
        <v>2016</v>
      </c>
      <c r="C526" s="1" t="s">
        <v>62</v>
      </c>
      <c r="D526" s="3" t="s">
        <v>203</v>
      </c>
      <c r="E526" s="1" t="s">
        <v>64</v>
      </c>
      <c r="F526" s="4">
        <v>183.27</v>
      </c>
      <c r="G526" s="1" t="s">
        <v>580</v>
      </c>
    </row>
    <row r="527" spans="1:7" ht="30">
      <c r="A527" s="1" t="s">
        <v>694</v>
      </c>
      <c r="B527" s="2">
        <v>2023</v>
      </c>
      <c r="C527" s="1" t="s">
        <v>1</v>
      </c>
      <c r="D527" s="3" t="s">
        <v>695</v>
      </c>
      <c r="E527" s="1" t="s">
        <v>8</v>
      </c>
      <c r="F527" s="4">
        <v>1088.55</v>
      </c>
      <c r="G527" s="1" t="s">
        <v>580</v>
      </c>
    </row>
    <row r="528" spans="1:7" ht="30">
      <c r="A528" s="1" t="s">
        <v>578</v>
      </c>
      <c r="B528" s="2">
        <v>2017</v>
      </c>
      <c r="C528" s="1" t="s">
        <v>62</v>
      </c>
      <c r="D528" s="3" t="s">
        <v>695</v>
      </c>
      <c r="E528" s="1" t="s">
        <v>64</v>
      </c>
      <c r="F528" s="4">
        <v>183.27</v>
      </c>
      <c r="G528" s="1" t="s">
        <v>580</v>
      </c>
    </row>
    <row r="529" spans="1:7" ht="30">
      <c r="A529" s="1" t="s">
        <v>578</v>
      </c>
      <c r="B529" s="2">
        <v>2017</v>
      </c>
      <c r="C529" s="1" t="s">
        <v>62</v>
      </c>
      <c r="D529" s="3" t="s">
        <v>695</v>
      </c>
      <c r="E529" s="1" t="s">
        <v>64</v>
      </c>
      <c r="F529" s="4">
        <v>183.27</v>
      </c>
      <c r="G529" s="1" t="s">
        <v>580</v>
      </c>
    </row>
    <row r="530" spans="1:7" ht="30">
      <c r="A530" s="1" t="s">
        <v>578</v>
      </c>
      <c r="B530" s="2">
        <v>2017</v>
      </c>
      <c r="C530" s="1" t="s">
        <v>62</v>
      </c>
      <c r="D530" s="3" t="s">
        <v>695</v>
      </c>
      <c r="E530" s="1" t="s">
        <v>64</v>
      </c>
      <c r="F530" s="4">
        <v>183.27</v>
      </c>
      <c r="G530" s="1" t="s">
        <v>580</v>
      </c>
    </row>
    <row r="531" spans="1:7" ht="30">
      <c r="A531" s="1" t="s">
        <v>578</v>
      </c>
      <c r="B531" s="2">
        <v>2015</v>
      </c>
      <c r="C531" s="1" t="s">
        <v>62</v>
      </c>
      <c r="D531" s="3" t="s">
        <v>695</v>
      </c>
      <c r="E531" s="1" t="s">
        <v>64</v>
      </c>
      <c r="F531" s="4">
        <v>183.27</v>
      </c>
      <c r="G531" s="1" t="s">
        <v>580</v>
      </c>
    </row>
    <row r="532" spans="1:7" ht="30">
      <c r="A532" s="1" t="s">
        <v>578</v>
      </c>
      <c r="B532" s="2">
        <v>2014</v>
      </c>
      <c r="C532" s="1" t="s">
        <v>62</v>
      </c>
      <c r="D532" s="3" t="s">
        <v>695</v>
      </c>
      <c r="E532" s="1" t="s">
        <v>64</v>
      </c>
      <c r="F532" s="4">
        <v>183.27</v>
      </c>
      <c r="G532" s="1" t="s">
        <v>580</v>
      </c>
    </row>
    <row r="533" spans="1:7" ht="30">
      <c r="A533" s="1" t="s">
        <v>578</v>
      </c>
      <c r="B533" s="2">
        <v>2017</v>
      </c>
      <c r="C533" s="1" t="s">
        <v>62</v>
      </c>
      <c r="D533" s="3" t="s">
        <v>695</v>
      </c>
      <c r="E533" s="1" t="s">
        <v>64</v>
      </c>
      <c r="F533" s="4">
        <v>183.27</v>
      </c>
      <c r="G533" s="1" t="s">
        <v>580</v>
      </c>
    </row>
    <row r="534" spans="1:7" ht="30">
      <c r="A534" s="1" t="s">
        <v>578</v>
      </c>
      <c r="B534" s="2">
        <v>2017</v>
      </c>
      <c r="C534" s="1" t="s">
        <v>62</v>
      </c>
      <c r="D534" s="3" t="s">
        <v>695</v>
      </c>
      <c r="E534" s="1" t="s">
        <v>64</v>
      </c>
      <c r="F534" s="4">
        <v>183.27</v>
      </c>
      <c r="G534" s="1" t="s">
        <v>580</v>
      </c>
    </row>
    <row r="535" spans="1:7" ht="30">
      <c r="A535" s="1" t="s">
        <v>578</v>
      </c>
      <c r="B535" s="2">
        <v>2017</v>
      </c>
      <c r="C535" s="1" t="s">
        <v>62</v>
      </c>
      <c r="D535" s="3" t="s">
        <v>695</v>
      </c>
      <c r="E535" s="1" t="s">
        <v>64</v>
      </c>
      <c r="F535" s="4">
        <v>183.27</v>
      </c>
      <c r="G535" s="1" t="s">
        <v>580</v>
      </c>
    </row>
    <row r="536" spans="1:7" ht="30">
      <c r="A536" s="1" t="s">
        <v>578</v>
      </c>
      <c r="B536" s="2">
        <v>2017</v>
      </c>
      <c r="C536" s="1" t="s">
        <v>62</v>
      </c>
      <c r="D536" s="3" t="s">
        <v>695</v>
      </c>
      <c r="E536" s="1" t="s">
        <v>64</v>
      </c>
      <c r="F536" s="4">
        <v>183.27</v>
      </c>
      <c r="G536" s="1" t="s">
        <v>580</v>
      </c>
    </row>
    <row r="537" spans="1:7" ht="30">
      <c r="A537" s="1" t="s">
        <v>578</v>
      </c>
      <c r="B537" s="2">
        <v>2017</v>
      </c>
      <c r="C537" s="1" t="s">
        <v>62</v>
      </c>
      <c r="D537" s="3" t="s">
        <v>695</v>
      </c>
      <c r="E537" s="1" t="s">
        <v>64</v>
      </c>
      <c r="F537" s="4">
        <v>183.27</v>
      </c>
      <c r="G537" s="1" t="s">
        <v>580</v>
      </c>
    </row>
    <row r="538" spans="1:7" ht="30">
      <c r="A538" s="1" t="s">
        <v>578</v>
      </c>
      <c r="B538" s="2">
        <v>2017</v>
      </c>
      <c r="C538" s="1" t="s">
        <v>62</v>
      </c>
      <c r="D538" s="3" t="s">
        <v>695</v>
      </c>
      <c r="E538" s="1" t="s">
        <v>64</v>
      </c>
      <c r="F538" s="4">
        <v>183.27</v>
      </c>
      <c r="G538" s="1" t="s">
        <v>580</v>
      </c>
    </row>
    <row r="539" spans="1:7" ht="30">
      <c r="A539" s="1" t="s">
        <v>578</v>
      </c>
      <c r="B539" s="2">
        <v>2016</v>
      </c>
      <c r="C539" s="1" t="s">
        <v>62</v>
      </c>
      <c r="D539" s="3" t="s">
        <v>695</v>
      </c>
      <c r="E539" s="1" t="s">
        <v>64</v>
      </c>
      <c r="F539" s="4">
        <v>183.27</v>
      </c>
      <c r="G539" s="1" t="s">
        <v>580</v>
      </c>
    </row>
    <row r="540" spans="1:7" ht="30">
      <c r="A540" s="1" t="s">
        <v>578</v>
      </c>
      <c r="B540" s="2">
        <v>2016</v>
      </c>
      <c r="C540" s="1" t="s">
        <v>62</v>
      </c>
      <c r="D540" s="3" t="s">
        <v>696</v>
      </c>
      <c r="E540" s="1" t="s">
        <v>64</v>
      </c>
      <c r="F540" s="4">
        <v>183.37</v>
      </c>
      <c r="G540" s="1" t="s">
        <v>580</v>
      </c>
    </row>
    <row r="541" spans="1:7" ht="30">
      <c r="A541" s="1" t="s">
        <v>578</v>
      </c>
      <c r="B541" s="2">
        <v>2014</v>
      </c>
      <c r="C541" s="1" t="s">
        <v>62</v>
      </c>
      <c r="D541" s="3" t="s">
        <v>697</v>
      </c>
      <c r="E541" s="1" t="s">
        <v>64</v>
      </c>
      <c r="F541" s="4">
        <v>183.27</v>
      </c>
      <c r="G541" s="1" t="s">
        <v>580</v>
      </c>
    </row>
    <row r="542" spans="1:7" ht="30">
      <c r="A542" s="1" t="s">
        <v>578</v>
      </c>
      <c r="B542" s="2">
        <v>2017</v>
      </c>
      <c r="C542" s="1" t="s">
        <v>62</v>
      </c>
      <c r="D542" s="3" t="s">
        <v>698</v>
      </c>
      <c r="E542" s="1" t="s">
        <v>64</v>
      </c>
      <c r="F542" s="4">
        <v>183.27</v>
      </c>
      <c r="G542" s="1" t="s">
        <v>580</v>
      </c>
    </row>
    <row r="543" spans="1:7" ht="30">
      <c r="A543" s="1" t="s">
        <v>578</v>
      </c>
      <c r="B543" s="2">
        <v>2015</v>
      </c>
      <c r="C543" s="1" t="s">
        <v>62</v>
      </c>
      <c r="D543" s="3" t="s">
        <v>698</v>
      </c>
      <c r="E543" s="1" t="s">
        <v>64</v>
      </c>
      <c r="F543" s="4">
        <v>183.27</v>
      </c>
      <c r="G543" s="1" t="s">
        <v>580</v>
      </c>
    </row>
    <row r="544" spans="1:7" ht="30">
      <c r="A544" s="1" t="s">
        <v>578</v>
      </c>
      <c r="B544" s="2">
        <v>2017</v>
      </c>
      <c r="C544" s="1" t="s">
        <v>62</v>
      </c>
      <c r="D544" s="3" t="s">
        <v>698</v>
      </c>
      <c r="E544" s="1" t="s">
        <v>64</v>
      </c>
      <c r="F544" s="4">
        <v>183.27</v>
      </c>
      <c r="G544" s="1" t="s">
        <v>580</v>
      </c>
    </row>
    <row r="545" spans="1:7" ht="30">
      <c r="A545" s="1" t="s">
        <v>578</v>
      </c>
      <c r="B545" s="2">
        <v>2015</v>
      </c>
      <c r="C545" s="1" t="s">
        <v>62</v>
      </c>
      <c r="D545" s="3" t="s">
        <v>698</v>
      </c>
      <c r="E545" s="1" t="s">
        <v>64</v>
      </c>
      <c r="F545" s="4">
        <v>183.27</v>
      </c>
      <c r="G545" s="1" t="s">
        <v>580</v>
      </c>
    </row>
    <row r="546" spans="1:7" ht="30">
      <c r="A546" s="1" t="s">
        <v>578</v>
      </c>
      <c r="B546" s="2">
        <v>2017</v>
      </c>
      <c r="C546" s="1" t="s">
        <v>62</v>
      </c>
      <c r="D546" s="3" t="s">
        <v>698</v>
      </c>
      <c r="E546" s="1" t="s">
        <v>64</v>
      </c>
      <c r="F546" s="4">
        <v>183.27</v>
      </c>
      <c r="G546" s="1" t="s">
        <v>580</v>
      </c>
    </row>
    <row r="547" spans="1:7" ht="30">
      <c r="A547" s="1" t="s">
        <v>578</v>
      </c>
      <c r="B547" s="2">
        <v>2017</v>
      </c>
      <c r="C547" s="1" t="s">
        <v>62</v>
      </c>
      <c r="D547" s="3" t="s">
        <v>698</v>
      </c>
      <c r="E547" s="1" t="s">
        <v>64</v>
      </c>
      <c r="F547" s="4">
        <v>183.27</v>
      </c>
      <c r="G547" s="1" t="s">
        <v>580</v>
      </c>
    </row>
    <row r="548" spans="1:7" ht="30">
      <c r="A548" s="1" t="s">
        <v>578</v>
      </c>
      <c r="B548" s="2">
        <v>2015</v>
      </c>
      <c r="C548" s="1" t="s">
        <v>62</v>
      </c>
      <c r="D548" s="3" t="s">
        <v>698</v>
      </c>
      <c r="E548" s="1" t="s">
        <v>64</v>
      </c>
      <c r="F548" s="4">
        <v>183.27</v>
      </c>
      <c r="G548" s="1" t="s">
        <v>580</v>
      </c>
    </row>
    <row r="549" spans="1:7" ht="30">
      <c r="A549" s="1" t="s">
        <v>578</v>
      </c>
      <c r="B549" s="2">
        <v>2017</v>
      </c>
      <c r="C549" s="1" t="s">
        <v>62</v>
      </c>
      <c r="D549" s="3" t="s">
        <v>698</v>
      </c>
      <c r="E549" s="1" t="s">
        <v>64</v>
      </c>
      <c r="F549" s="4">
        <v>183.27</v>
      </c>
      <c r="G549" s="1" t="s">
        <v>580</v>
      </c>
    </row>
    <row r="550" spans="1:7" ht="30">
      <c r="A550" s="1" t="s">
        <v>578</v>
      </c>
      <c r="B550" s="2">
        <v>2017</v>
      </c>
      <c r="C550" s="1" t="s">
        <v>62</v>
      </c>
      <c r="D550" s="3" t="s">
        <v>699</v>
      </c>
      <c r="E550" s="1" t="s">
        <v>64</v>
      </c>
      <c r="F550" s="4">
        <v>183.27</v>
      </c>
      <c r="G550" s="1" t="s">
        <v>580</v>
      </c>
    </row>
    <row r="551" spans="1:7" ht="30">
      <c r="A551" s="1" t="s">
        <v>578</v>
      </c>
      <c r="B551" s="2">
        <v>2017</v>
      </c>
      <c r="C551" s="1" t="s">
        <v>62</v>
      </c>
      <c r="D551" s="3" t="s">
        <v>699</v>
      </c>
      <c r="E551" s="1" t="s">
        <v>64</v>
      </c>
      <c r="F551" s="4">
        <v>183.27</v>
      </c>
      <c r="G551" s="1" t="s">
        <v>580</v>
      </c>
    </row>
    <row r="552" spans="1:7" ht="30">
      <c r="A552" s="1" t="s">
        <v>578</v>
      </c>
      <c r="B552" s="2">
        <v>2017</v>
      </c>
      <c r="C552" s="1" t="s">
        <v>62</v>
      </c>
      <c r="D552" s="3" t="s">
        <v>699</v>
      </c>
      <c r="E552" s="1" t="s">
        <v>64</v>
      </c>
      <c r="F552" s="4">
        <v>183.27</v>
      </c>
      <c r="G552" s="1" t="s">
        <v>580</v>
      </c>
    </row>
    <row r="553" spans="1:7" ht="30">
      <c r="A553" s="1" t="s">
        <v>578</v>
      </c>
      <c r="B553" s="2">
        <v>2017</v>
      </c>
      <c r="C553" s="1" t="s">
        <v>62</v>
      </c>
      <c r="D553" s="3" t="s">
        <v>699</v>
      </c>
      <c r="E553" s="1" t="s">
        <v>64</v>
      </c>
      <c r="F553" s="4">
        <v>183.27</v>
      </c>
      <c r="G553" s="1" t="s">
        <v>580</v>
      </c>
    </row>
    <row r="554" spans="1:7" ht="30">
      <c r="A554" s="1" t="s">
        <v>578</v>
      </c>
      <c r="B554" s="2">
        <v>2017</v>
      </c>
      <c r="C554" s="1" t="s">
        <v>62</v>
      </c>
      <c r="D554" s="3" t="s">
        <v>699</v>
      </c>
      <c r="E554" s="1" t="s">
        <v>64</v>
      </c>
      <c r="F554" s="4">
        <v>183.27</v>
      </c>
      <c r="G554" s="1" t="s">
        <v>580</v>
      </c>
    </row>
    <row r="555" spans="1:7" ht="30">
      <c r="A555" s="1" t="s">
        <v>578</v>
      </c>
      <c r="B555" s="2">
        <v>2017</v>
      </c>
      <c r="C555" s="1" t="s">
        <v>62</v>
      </c>
      <c r="D555" s="3" t="s">
        <v>699</v>
      </c>
      <c r="E555" s="1" t="s">
        <v>64</v>
      </c>
      <c r="F555" s="4">
        <v>183.27</v>
      </c>
      <c r="G555" s="1" t="s">
        <v>580</v>
      </c>
    </row>
    <row r="556" spans="1:7" ht="30">
      <c r="A556" s="1" t="s">
        <v>578</v>
      </c>
      <c r="B556" s="2">
        <v>2016</v>
      </c>
      <c r="C556" s="1" t="s">
        <v>62</v>
      </c>
      <c r="D556" s="3" t="s">
        <v>699</v>
      </c>
      <c r="E556" s="1" t="s">
        <v>64</v>
      </c>
      <c r="F556" s="4">
        <v>183.37</v>
      </c>
      <c r="G556" s="1" t="s">
        <v>580</v>
      </c>
    </row>
    <row r="557" spans="1:7" ht="30">
      <c r="A557" s="1" t="s">
        <v>578</v>
      </c>
      <c r="B557" s="2">
        <v>2017</v>
      </c>
      <c r="C557" s="1" t="s">
        <v>62</v>
      </c>
      <c r="D557" s="3" t="s">
        <v>699</v>
      </c>
      <c r="E557" s="1" t="s">
        <v>64</v>
      </c>
      <c r="F557" s="4">
        <v>183.27</v>
      </c>
      <c r="G557" s="1" t="s">
        <v>580</v>
      </c>
    </row>
    <row r="558" spans="1:7" ht="30">
      <c r="A558" s="1" t="s">
        <v>578</v>
      </c>
      <c r="B558" s="2">
        <v>2017</v>
      </c>
      <c r="C558" s="1" t="s">
        <v>62</v>
      </c>
      <c r="D558" s="3" t="s">
        <v>699</v>
      </c>
      <c r="E558" s="1" t="s">
        <v>64</v>
      </c>
      <c r="F558" s="4">
        <v>183.27</v>
      </c>
      <c r="G558" s="1" t="s">
        <v>580</v>
      </c>
    </row>
    <row r="559" spans="1:7" ht="30">
      <c r="A559" s="1" t="s">
        <v>578</v>
      </c>
      <c r="B559" s="2">
        <v>2017</v>
      </c>
      <c r="C559" s="1" t="s">
        <v>62</v>
      </c>
      <c r="D559" s="3" t="s">
        <v>361</v>
      </c>
      <c r="E559" s="1" t="s">
        <v>64</v>
      </c>
      <c r="F559" s="4">
        <v>183.27</v>
      </c>
      <c r="G559" s="1" t="s">
        <v>580</v>
      </c>
    </row>
    <row r="560" spans="1:7" ht="30">
      <c r="A560" s="1" t="s">
        <v>578</v>
      </c>
      <c r="B560" s="2">
        <v>2017</v>
      </c>
      <c r="C560" s="1" t="s">
        <v>62</v>
      </c>
      <c r="D560" s="3" t="s">
        <v>361</v>
      </c>
      <c r="E560" s="1" t="s">
        <v>64</v>
      </c>
      <c r="F560" s="4">
        <v>183.27</v>
      </c>
      <c r="G560" s="1" t="s">
        <v>580</v>
      </c>
    </row>
    <row r="561" spans="1:7" ht="30">
      <c r="A561" s="1" t="s">
        <v>578</v>
      </c>
      <c r="B561" s="2">
        <v>2017</v>
      </c>
      <c r="C561" s="1" t="s">
        <v>62</v>
      </c>
      <c r="D561" s="3" t="s">
        <v>361</v>
      </c>
      <c r="E561" s="1" t="s">
        <v>64</v>
      </c>
      <c r="F561" s="4">
        <v>183.27</v>
      </c>
      <c r="G561" s="1" t="s">
        <v>580</v>
      </c>
    </row>
    <row r="562" spans="1:7" ht="30">
      <c r="A562" s="1" t="s">
        <v>578</v>
      </c>
      <c r="B562" s="2">
        <v>2017</v>
      </c>
      <c r="C562" s="1" t="s">
        <v>62</v>
      </c>
      <c r="D562" s="3" t="s">
        <v>361</v>
      </c>
      <c r="E562" s="1" t="s">
        <v>64</v>
      </c>
      <c r="F562" s="4">
        <v>183.27</v>
      </c>
      <c r="G562" s="1" t="s">
        <v>580</v>
      </c>
    </row>
    <row r="563" spans="1:7" ht="30">
      <c r="A563" s="1" t="s">
        <v>578</v>
      </c>
      <c r="B563" s="2">
        <v>2017</v>
      </c>
      <c r="C563" s="1" t="s">
        <v>62</v>
      </c>
      <c r="D563" s="3" t="s">
        <v>361</v>
      </c>
      <c r="E563" s="1" t="s">
        <v>64</v>
      </c>
      <c r="F563" s="4">
        <v>183.27</v>
      </c>
      <c r="G563" s="1" t="s">
        <v>580</v>
      </c>
    </row>
    <row r="564" spans="1:7" ht="30">
      <c r="A564" s="1" t="s">
        <v>578</v>
      </c>
      <c r="B564" s="2">
        <v>2017</v>
      </c>
      <c r="C564" s="1" t="s">
        <v>62</v>
      </c>
      <c r="D564" s="3" t="s">
        <v>361</v>
      </c>
      <c r="E564" s="1" t="s">
        <v>64</v>
      </c>
      <c r="F564" s="4">
        <v>183.27</v>
      </c>
      <c r="G564" s="1" t="s">
        <v>580</v>
      </c>
    </row>
    <row r="565" spans="1:7" ht="30">
      <c r="A565" s="1" t="s">
        <v>578</v>
      </c>
      <c r="B565" s="2">
        <v>2017</v>
      </c>
      <c r="C565" s="1" t="s">
        <v>62</v>
      </c>
      <c r="D565" s="3" t="s">
        <v>361</v>
      </c>
      <c r="E565" s="1" t="s">
        <v>64</v>
      </c>
      <c r="F565" s="4">
        <v>183.27</v>
      </c>
      <c r="G565" s="1" t="s">
        <v>580</v>
      </c>
    </row>
    <row r="566" spans="1:7" ht="30">
      <c r="A566" s="1" t="s">
        <v>578</v>
      </c>
      <c r="B566" s="2">
        <v>2017</v>
      </c>
      <c r="C566" s="1" t="s">
        <v>62</v>
      </c>
      <c r="D566" s="3" t="s">
        <v>361</v>
      </c>
      <c r="E566" s="1" t="s">
        <v>64</v>
      </c>
      <c r="F566" s="4">
        <v>183.27</v>
      </c>
      <c r="G566" s="1" t="s">
        <v>580</v>
      </c>
    </row>
    <row r="567" spans="1:7" ht="30">
      <c r="A567" s="1" t="s">
        <v>578</v>
      </c>
      <c r="B567" s="2">
        <v>2017</v>
      </c>
      <c r="C567" s="1" t="s">
        <v>62</v>
      </c>
      <c r="D567" s="3" t="s">
        <v>361</v>
      </c>
      <c r="E567" s="1" t="s">
        <v>64</v>
      </c>
      <c r="F567" s="4">
        <v>183.27</v>
      </c>
      <c r="G567" s="1" t="s">
        <v>580</v>
      </c>
    </row>
    <row r="568" spans="1:7" ht="30">
      <c r="A568" s="1" t="s">
        <v>578</v>
      </c>
      <c r="B568" s="2">
        <v>2014</v>
      </c>
      <c r="C568" s="1" t="s">
        <v>62</v>
      </c>
      <c r="D568" s="3" t="s">
        <v>361</v>
      </c>
      <c r="E568" s="1" t="s">
        <v>64</v>
      </c>
      <c r="F568" s="4">
        <v>183.27</v>
      </c>
      <c r="G568" s="1" t="s">
        <v>580</v>
      </c>
    </row>
    <row r="569" spans="1:7" ht="30">
      <c r="A569" s="1" t="s">
        <v>578</v>
      </c>
      <c r="B569" s="2">
        <v>2017</v>
      </c>
      <c r="C569" s="1" t="s">
        <v>62</v>
      </c>
      <c r="D569" s="3" t="s">
        <v>700</v>
      </c>
      <c r="E569" s="1" t="s">
        <v>64</v>
      </c>
      <c r="F569" s="4">
        <v>183.27</v>
      </c>
      <c r="G569" s="1" t="s">
        <v>580</v>
      </c>
    </row>
    <row r="570" spans="1:7" ht="30">
      <c r="A570" s="1" t="s">
        <v>578</v>
      </c>
      <c r="B570" s="2">
        <v>2015</v>
      </c>
      <c r="C570" s="1" t="s">
        <v>62</v>
      </c>
      <c r="D570" s="3" t="s">
        <v>700</v>
      </c>
      <c r="E570" s="1" t="s">
        <v>64</v>
      </c>
      <c r="F570" s="4">
        <v>183.27</v>
      </c>
      <c r="G570" s="1" t="s">
        <v>580</v>
      </c>
    </row>
    <row r="571" spans="1:7" ht="30">
      <c r="A571" s="1" t="s">
        <v>578</v>
      </c>
      <c r="B571" s="2">
        <v>2017</v>
      </c>
      <c r="C571" s="1" t="s">
        <v>62</v>
      </c>
      <c r="D571" s="3" t="s">
        <v>701</v>
      </c>
      <c r="E571" s="1" t="s">
        <v>64</v>
      </c>
      <c r="F571" s="4">
        <v>183.27</v>
      </c>
      <c r="G571" s="1" t="s">
        <v>580</v>
      </c>
    </row>
    <row r="572" spans="1:7" ht="30">
      <c r="A572" s="1" t="s">
        <v>578</v>
      </c>
      <c r="B572" s="2">
        <v>2015</v>
      </c>
      <c r="C572" s="1" t="s">
        <v>62</v>
      </c>
      <c r="D572" s="3" t="s">
        <v>553</v>
      </c>
      <c r="E572" s="1" t="s">
        <v>64</v>
      </c>
      <c r="F572" s="4">
        <v>183.27</v>
      </c>
      <c r="G572" s="1" t="s">
        <v>580</v>
      </c>
    </row>
    <row r="573" spans="1:7" ht="30">
      <c r="A573" s="1" t="s">
        <v>578</v>
      </c>
      <c r="B573" s="2">
        <v>2017</v>
      </c>
      <c r="C573" s="1" t="s">
        <v>62</v>
      </c>
      <c r="D573" s="3" t="s">
        <v>204</v>
      </c>
      <c r="E573" s="1" t="s">
        <v>64</v>
      </c>
      <c r="F573" s="4">
        <v>183.27</v>
      </c>
      <c r="G573" s="1" t="s">
        <v>580</v>
      </c>
    </row>
    <row r="574" spans="1:7" ht="30">
      <c r="A574" s="1" t="s">
        <v>578</v>
      </c>
      <c r="B574" s="2">
        <v>2017</v>
      </c>
      <c r="C574" s="1" t="s">
        <v>62</v>
      </c>
      <c r="D574" s="3" t="s">
        <v>204</v>
      </c>
      <c r="E574" s="1" t="s">
        <v>64</v>
      </c>
      <c r="F574" s="4">
        <v>183.27</v>
      </c>
      <c r="G574" s="1" t="s">
        <v>580</v>
      </c>
    </row>
    <row r="575" spans="1:7" ht="30">
      <c r="A575" s="1" t="s">
        <v>578</v>
      </c>
      <c r="B575" s="2">
        <v>2017</v>
      </c>
      <c r="C575" s="1" t="s">
        <v>62</v>
      </c>
      <c r="D575" s="3" t="s">
        <v>204</v>
      </c>
      <c r="E575" s="1" t="s">
        <v>64</v>
      </c>
      <c r="F575" s="4">
        <v>183.27</v>
      </c>
      <c r="G575" s="1" t="s">
        <v>580</v>
      </c>
    </row>
    <row r="576" spans="1:7" ht="30">
      <c r="A576" s="1" t="s">
        <v>578</v>
      </c>
      <c r="B576" s="2">
        <v>2017</v>
      </c>
      <c r="C576" s="1" t="s">
        <v>62</v>
      </c>
      <c r="D576" s="3" t="s">
        <v>204</v>
      </c>
      <c r="E576" s="1" t="s">
        <v>64</v>
      </c>
      <c r="F576" s="4">
        <v>183.27</v>
      </c>
      <c r="G576" s="1" t="s">
        <v>580</v>
      </c>
    </row>
    <row r="577" spans="1:7" ht="30">
      <c r="A577" s="1" t="s">
        <v>578</v>
      </c>
      <c r="B577" s="2">
        <v>2017</v>
      </c>
      <c r="C577" s="1" t="s">
        <v>62</v>
      </c>
      <c r="D577" s="3" t="s">
        <v>204</v>
      </c>
      <c r="E577" s="1" t="s">
        <v>64</v>
      </c>
      <c r="F577" s="4">
        <v>183.27</v>
      </c>
      <c r="G577" s="1" t="s">
        <v>580</v>
      </c>
    </row>
    <row r="578" spans="1:7" ht="30">
      <c r="A578" s="1" t="s">
        <v>578</v>
      </c>
      <c r="B578" s="2">
        <v>2017</v>
      </c>
      <c r="C578" s="1" t="s">
        <v>62</v>
      </c>
      <c r="D578" s="3" t="s">
        <v>204</v>
      </c>
      <c r="E578" s="1" t="s">
        <v>64</v>
      </c>
      <c r="F578" s="4">
        <v>183.27</v>
      </c>
      <c r="G578" s="1" t="s">
        <v>580</v>
      </c>
    </row>
    <row r="579" spans="1:7" ht="30">
      <c r="A579" s="1" t="s">
        <v>578</v>
      </c>
      <c r="B579" s="2">
        <v>2017</v>
      </c>
      <c r="C579" s="1" t="s">
        <v>62</v>
      </c>
      <c r="D579" s="3" t="s">
        <v>204</v>
      </c>
      <c r="E579" s="1" t="s">
        <v>64</v>
      </c>
      <c r="F579" s="4">
        <v>183.27</v>
      </c>
      <c r="G579" s="1" t="s">
        <v>580</v>
      </c>
    </row>
    <row r="580" spans="1:7" ht="30">
      <c r="A580" s="1" t="s">
        <v>578</v>
      </c>
      <c r="B580" s="2">
        <v>2015</v>
      </c>
      <c r="C580" s="1" t="s">
        <v>62</v>
      </c>
      <c r="D580" s="3" t="s">
        <v>204</v>
      </c>
      <c r="E580" s="1" t="s">
        <v>64</v>
      </c>
      <c r="F580" s="4">
        <v>183.27</v>
      </c>
      <c r="G580" s="1" t="s">
        <v>580</v>
      </c>
    </row>
    <row r="581" spans="1:7" ht="30">
      <c r="A581" s="1" t="s">
        <v>578</v>
      </c>
      <c r="B581" s="2">
        <v>2016</v>
      </c>
      <c r="C581" s="1" t="s">
        <v>62</v>
      </c>
      <c r="D581" s="3" t="s">
        <v>204</v>
      </c>
      <c r="E581" s="1" t="s">
        <v>64</v>
      </c>
      <c r="F581" s="4">
        <v>183.37</v>
      </c>
      <c r="G581" s="1" t="s">
        <v>580</v>
      </c>
    </row>
    <row r="582" spans="1:7" ht="30">
      <c r="A582" s="1" t="s">
        <v>578</v>
      </c>
      <c r="B582" s="2">
        <v>2015</v>
      </c>
      <c r="C582" s="1" t="s">
        <v>62</v>
      </c>
      <c r="D582" s="3" t="s">
        <v>204</v>
      </c>
      <c r="E582" s="1" t="s">
        <v>64</v>
      </c>
      <c r="F582" s="4">
        <v>183.27</v>
      </c>
      <c r="G582" s="1" t="s">
        <v>580</v>
      </c>
    </row>
    <row r="583" spans="1:7" ht="30">
      <c r="A583" s="1" t="s">
        <v>578</v>
      </c>
      <c r="B583" s="2">
        <v>2017</v>
      </c>
      <c r="C583" s="1" t="s">
        <v>62</v>
      </c>
      <c r="D583" s="3" t="s">
        <v>204</v>
      </c>
      <c r="E583" s="1" t="s">
        <v>64</v>
      </c>
      <c r="F583" s="4">
        <v>183.27</v>
      </c>
      <c r="G583" s="1" t="s">
        <v>580</v>
      </c>
    </row>
    <row r="584" spans="1:7" ht="30">
      <c r="A584" s="1" t="s">
        <v>578</v>
      </c>
      <c r="B584" s="2">
        <v>2017</v>
      </c>
      <c r="C584" s="1" t="s">
        <v>62</v>
      </c>
      <c r="D584" s="3" t="s">
        <v>204</v>
      </c>
      <c r="E584" s="1" t="s">
        <v>64</v>
      </c>
      <c r="F584" s="4">
        <v>183.27</v>
      </c>
      <c r="G584" s="1" t="s">
        <v>580</v>
      </c>
    </row>
    <row r="585" spans="1:7" ht="30">
      <c r="A585" s="1" t="s">
        <v>578</v>
      </c>
      <c r="B585" s="2">
        <v>2017</v>
      </c>
      <c r="C585" s="1" t="s">
        <v>62</v>
      </c>
      <c r="D585" s="3" t="s">
        <v>204</v>
      </c>
      <c r="E585" s="1" t="s">
        <v>64</v>
      </c>
      <c r="F585" s="4">
        <v>183.27</v>
      </c>
      <c r="G585" s="1" t="s">
        <v>580</v>
      </c>
    </row>
    <row r="586" spans="1:7" ht="30">
      <c r="A586" s="1" t="s">
        <v>578</v>
      </c>
      <c r="B586" s="2">
        <v>2017</v>
      </c>
      <c r="C586" s="1" t="s">
        <v>62</v>
      </c>
      <c r="D586" s="3" t="s">
        <v>204</v>
      </c>
      <c r="E586" s="1" t="s">
        <v>64</v>
      </c>
      <c r="F586" s="4">
        <v>183.27</v>
      </c>
      <c r="G586" s="1" t="s">
        <v>580</v>
      </c>
    </row>
    <row r="587" spans="1:7" ht="30">
      <c r="A587" s="1" t="s">
        <v>578</v>
      </c>
      <c r="B587" s="2">
        <v>2017</v>
      </c>
      <c r="C587" s="1" t="s">
        <v>62</v>
      </c>
      <c r="D587" s="3" t="s">
        <v>204</v>
      </c>
      <c r="E587" s="1" t="s">
        <v>64</v>
      </c>
      <c r="F587" s="4">
        <v>183.27</v>
      </c>
      <c r="G587" s="1" t="s">
        <v>580</v>
      </c>
    </row>
    <row r="588" spans="1:7" ht="30">
      <c r="A588" s="1" t="s">
        <v>578</v>
      </c>
      <c r="B588" s="2">
        <v>2015</v>
      </c>
      <c r="C588" s="1" t="s">
        <v>62</v>
      </c>
      <c r="D588" s="3" t="s">
        <v>204</v>
      </c>
      <c r="E588" s="1" t="s">
        <v>64</v>
      </c>
      <c r="F588" s="4">
        <v>183.27</v>
      </c>
      <c r="G588" s="1" t="s">
        <v>580</v>
      </c>
    </row>
    <row r="589" spans="1:7" ht="30">
      <c r="A589" s="1" t="s">
        <v>578</v>
      </c>
      <c r="B589" s="2">
        <v>2016</v>
      </c>
      <c r="C589" s="1" t="s">
        <v>62</v>
      </c>
      <c r="D589" s="3" t="s">
        <v>205</v>
      </c>
      <c r="E589" s="1" t="s">
        <v>64</v>
      </c>
      <c r="F589" s="4">
        <v>183.37</v>
      </c>
      <c r="G589" s="1" t="s">
        <v>580</v>
      </c>
    </row>
    <row r="590" spans="1:7" ht="30">
      <c r="A590" s="1" t="s">
        <v>578</v>
      </c>
      <c r="B590" s="2">
        <v>2017</v>
      </c>
      <c r="C590" s="1" t="s">
        <v>62</v>
      </c>
      <c r="D590" s="3" t="s">
        <v>205</v>
      </c>
      <c r="E590" s="1" t="s">
        <v>64</v>
      </c>
      <c r="F590" s="4">
        <v>183.27</v>
      </c>
      <c r="G590" s="1" t="s">
        <v>580</v>
      </c>
    </row>
    <row r="591" spans="1:7" ht="30">
      <c r="A591" s="1" t="s">
        <v>578</v>
      </c>
      <c r="B591" s="2">
        <v>2017</v>
      </c>
      <c r="C591" s="1" t="s">
        <v>62</v>
      </c>
      <c r="D591" s="3" t="s">
        <v>205</v>
      </c>
      <c r="E591" s="1" t="s">
        <v>64</v>
      </c>
      <c r="F591" s="4">
        <v>183.27</v>
      </c>
      <c r="G591" s="1" t="s">
        <v>580</v>
      </c>
    </row>
    <row r="592" spans="1:7" ht="30">
      <c r="A592" s="1" t="s">
        <v>578</v>
      </c>
      <c r="B592" s="2">
        <v>2014</v>
      </c>
      <c r="C592" s="1" t="s">
        <v>62</v>
      </c>
      <c r="D592" s="3" t="s">
        <v>205</v>
      </c>
      <c r="E592" s="1" t="s">
        <v>64</v>
      </c>
      <c r="F592" s="4">
        <v>183.27</v>
      </c>
      <c r="G592" s="1" t="s">
        <v>580</v>
      </c>
    </row>
    <row r="593" spans="1:7" ht="30">
      <c r="A593" s="1" t="s">
        <v>578</v>
      </c>
      <c r="B593" s="2">
        <v>2017</v>
      </c>
      <c r="C593" s="1" t="s">
        <v>62</v>
      </c>
      <c r="D593" s="3" t="s">
        <v>205</v>
      </c>
      <c r="E593" s="1" t="s">
        <v>64</v>
      </c>
      <c r="F593" s="4">
        <v>183.27</v>
      </c>
      <c r="G593" s="1" t="s">
        <v>580</v>
      </c>
    </row>
    <row r="594" spans="1:7" ht="30">
      <c r="A594" s="1" t="s">
        <v>578</v>
      </c>
      <c r="B594" s="2">
        <v>2017</v>
      </c>
      <c r="C594" s="1" t="s">
        <v>62</v>
      </c>
      <c r="D594" s="3" t="s">
        <v>205</v>
      </c>
      <c r="E594" s="1" t="s">
        <v>64</v>
      </c>
      <c r="F594" s="4">
        <v>183.27</v>
      </c>
      <c r="G594" s="1" t="s">
        <v>580</v>
      </c>
    </row>
    <row r="595" spans="1:7" ht="30">
      <c r="A595" s="1" t="s">
        <v>578</v>
      </c>
      <c r="B595" s="2">
        <v>2017</v>
      </c>
      <c r="C595" s="1" t="s">
        <v>62</v>
      </c>
      <c r="D595" s="3" t="s">
        <v>205</v>
      </c>
      <c r="E595" s="1" t="s">
        <v>64</v>
      </c>
      <c r="F595" s="4">
        <v>183.27</v>
      </c>
      <c r="G595" s="1" t="s">
        <v>580</v>
      </c>
    </row>
    <row r="596" spans="1:7" ht="30">
      <c r="A596" s="1" t="s">
        <v>578</v>
      </c>
      <c r="B596" s="2">
        <v>2017</v>
      </c>
      <c r="C596" s="1" t="s">
        <v>62</v>
      </c>
      <c r="D596" s="3" t="s">
        <v>205</v>
      </c>
      <c r="E596" s="1" t="s">
        <v>64</v>
      </c>
      <c r="F596" s="4">
        <v>183.27</v>
      </c>
      <c r="G596" s="1" t="s">
        <v>580</v>
      </c>
    </row>
    <row r="597" spans="1:7" ht="30">
      <c r="A597" s="1" t="s">
        <v>578</v>
      </c>
      <c r="B597" s="2">
        <v>2017</v>
      </c>
      <c r="C597" s="1" t="s">
        <v>62</v>
      </c>
      <c r="D597" s="3" t="s">
        <v>205</v>
      </c>
      <c r="E597" s="1" t="s">
        <v>64</v>
      </c>
      <c r="F597" s="4">
        <v>183.27</v>
      </c>
      <c r="G597" s="1" t="s">
        <v>580</v>
      </c>
    </row>
    <row r="598" spans="1:7">
      <c r="F598" s="5">
        <v>166093.0399999998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3"/>
  <sheetViews>
    <sheetView workbookViewId="0">
      <selection activeCell="M14" sqref="M14"/>
    </sheetView>
  </sheetViews>
  <sheetFormatPr defaultRowHeight="15"/>
  <cols>
    <col min="1" max="1" width="27.140625" customWidth="1"/>
    <col min="6" max="6" width="9.85546875" bestFit="1" customWidth="1"/>
  </cols>
  <sheetData>
    <row r="1" spans="1:7" ht="30">
      <c r="A1" s="1" t="s">
        <v>702</v>
      </c>
      <c r="B1" s="2">
        <v>2015</v>
      </c>
      <c r="C1" s="1" t="s">
        <v>62</v>
      </c>
      <c r="D1" s="3" t="s">
        <v>703</v>
      </c>
      <c r="E1" s="1" t="s">
        <v>64</v>
      </c>
      <c r="F1" s="4">
        <v>367.77</v>
      </c>
      <c r="G1" s="1" t="s">
        <v>704</v>
      </c>
    </row>
    <row r="2" spans="1:7" ht="30">
      <c r="A2" s="1" t="s">
        <v>705</v>
      </c>
      <c r="B2" s="2">
        <v>2017</v>
      </c>
      <c r="C2" s="1" t="s">
        <v>62</v>
      </c>
      <c r="D2" s="3" t="s">
        <v>706</v>
      </c>
      <c r="E2" s="1" t="s">
        <v>64</v>
      </c>
      <c r="F2" s="4">
        <v>552.27</v>
      </c>
      <c r="G2" s="1" t="s">
        <v>704</v>
      </c>
    </row>
    <row r="3" spans="1:7" ht="30">
      <c r="A3" s="1" t="s">
        <v>707</v>
      </c>
      <c r="B3" s="2">
        <v>2017</v>
      </c>
      <c r="C3" s="1" t="s">
        <v>62</v>
      </c>
      <c r="D3" s="3" t="s">
        <v>708</v>
      </c>
      <c r="E3" s="1" t="s">
        <v>64</v>
      </c>
      <c r="F3" s="4">
        <v>552.27</v>
      </c>
      <c r="G3" s="1" t="s">
        <v>704</v>
      </c>
    </row>
    <row r="4" spans="1:7" ht="30">
      <c r="A4" s="1" t="s">
        <v>709</v>
      </c>
      <c r="B4" s="2">
        <v>2019</v>
      </c>
      <c r="C4" s="1" t="s">
        <v>1</v>
      </c>
      <c r="D4" s="3" t="s">
        <v>710</v>
      </c>
      <c r="E4" s="1" t="s">
        <v>8</v>
      </c>
      <c r="F4" s="4">
        <v>2950.77</v>
      </c>
      <c r="G4" s="1" t="s">
        <v>704</v>
      </c>
    </row>
    <row r="5" spans="1:7" ht="30">
      <c r="A5" s="1" t="s">
        <v>711</v>
      </c>
      <c r="B5" s="2">
        <v>2019</v>
      </c>
      <c r="C5" s="1" t="s">
        <v>62</v>
      </c>
      <c r="D5" s="3" t="s">
        <v>712</v>
      </c>
      <c r="E5" s="1" t="s">
        <v>64</v>
      </c>
      <c r="F5" s="4">
        <v>650.66999999999996</v>
      </c>
      <c r="G5" s="1" t="s">
        <v>704</v>
      </c>
    </row>
    <row r="6" spans="1:7" ht="30">
      <c r="A6" s="1" t="s">
        <v>713</v>
      </c>
      <c r="B6" s="2">
        <v>201</v>
      </c>
      <c r="C6" s="1" t="s">
        <v>62</v>
      </c>
      <c r="D6" s="3" t="s">
        <v>714</v>
      </c>
      <c r="E6" s="1" t="s">
        <v>64</v>
      </c>
      <c r="F6" s="4">
        <v>367.77</v>
      </c>
      <c r="G6" s="1" t="s">
        <v>704</v>
      </c>
    </row>
    <row r="7" spans="1:7" ht="30">
      <c r="A7" s="1" t="s">
        <v>711</v>
      </c>
      <c r="B7" s="2">
        <v>2019</v>
      </c>
      <c r="C7" s="1" t="s">
        <v>62</v>
      </c>
      <c r="D7" s="3" t="s">
        <v>715</v>
      </c>
      <c r="E7" s="1" t="s">
        <v>64</v>
      </c>
      <c r="F7" s="4">
        <v>650.66999999999996</v>
      </c>
      <c r="G7" s="1" t="s">
        <v>704</v>
      </c>
    </row>
    <row r="8" spans="1:7" ht="30">
      <c r="A8" s="1" t="s">
        <v>716</v>
      </c>
      <c r="B8" s="2">
        <v>2020</v>
      </c>
      <c r="C8" s="1" t="s">
        <v>62</v>
      </c>
      <c r="D8" s="3" t="s">
        <v>717</v>
      </c>
      <c r="E8" s="1" t="s">
        <v>64</v>
      </c>
      <c r="F8" s="4">
        <v>367.77</v>
      </c>
      <c r="G8" s="1" t="s">
        <v>704</v>
      </c>
    </row>
    <row r="9" spans="1:7" ht="30">
      <c r="A9" s="1" t="s">
        <v>716</v>
      </c>
      <c r="B9" s="2">
        <v>2020</v>
      </c>
      <c r="C9" s="1" t="s">
        <v>62</v>
      </c>
      <c r="D9" s="3" t="s">
        <v>717</v>
      </c>
      <c r="E9" s="1" t="s">
        <v>64</v>
      </c>
      <c r="F9" s="4">
        <v>367.77</v>
      </c>
      <c r="G9" s="1" t="s">
        <v>704</v>
      </c>
    </row>
    <row r="10" spans="1:7" ht="30">
      <c r="A10" s="1" t="s">
        <v>716</v>
      </c>
      <c r="B10" s="2">
        <v>2020</v>
      </c>
      <c r="C10" s="1" t="s">
        <v>62</v>
      </c>
      <c r="D10" s="3" t="s">
        <v>717</v>
      </c>
      <c r="E10" s="1" t="s">
        <v>64</v>
      </c>
      <c r="F10" s="4">
        <v>367.77</v>
      </c>
      <c r="G10" s="1" t="s">
        <v>704</v>
      </c>
    </row>
    <row r="11" spans="1:7" ht="30">
      <c r="A11" s="1" t="s">
        <v>716</v>
      </c>
      <c r="B11" s="2">
        <v>2020</v>
      </c>
      <c r="C11" s="1" t="s">
        <v>62</v>
      </c>
      <c r="D11" s="3" t="s">
        <v>717</v>
      </c>
      <c r="E11" s="1" t="s">
        <v>64</v>
      </c>
      <c r="F11" s="4">
        <v>367.77</v>
      </c>
      <c r="G11" s="1" t="s">
        <v>704</v>
      </c>
    </row>
    <row r="12" spans="1:7" ht="30">
      <c r="A12" s="1" t="s">
        <v>716</v>
      </c>
      <c r="B12" s="2">
        <v>2020</v>
      </c>
      <c r="C12" s="1" t="s">
        <v>62</v>
      </c>
      <c r="D12" s="3" t="s">
        <v>717</v>
      </c>
      <c r="E12" s="1" t="s">
        <v>64</v>
      </c>
      <c r="F12" s="4">
        <v>367.77</v>
      </c>
      <c r="G12" s="1" t="s">
        <v>704</v>
      </c>
    </row>
    <row r="13" spans="1:7" ht="30">
      <c r="A13" s="1" t="s">
        <v>716</v>
      </c>
      <c r="B13" s="2">
        <v>2020</v>
      </c>
      <c r="C13" s="1" t="s">
        <v>62</v>
      </c>
      <c r="D13" s="3" t="s">
        <v>717</v>
      </c>
      <c r="E13" s="1" t="s">
        <v>64</v>
      </c>
      <c r="F13" s="4">
        <v>367.77</v>
      </c>
      <c r="G13" s="1" t="s">
        <v>704</v>
      </c>
    </row>
    <row r="14" spans="1:7" ht="30">
      <c r="A14" s="1" t="s">
        <v>716</v>
      </c>
      <c r="B14" s="2">
        <v>2020</v>
      </c>
      <c r="C14" s="1" t="s">
        <v>62</v>
      </c>
      <c r="D14" s="3" t="s">
        <v>717</v>
      </c>
      <c r="E14" s="1" t="s">
        <v>64</v>
      </c>
      <c r="F14" s="4">
        <v>367.77</v>
      </c>
      <c r="G14" s="1" t="s">
        <v>704</v>
      </c>
    </row>
    <row r="15" spans="1:7" ht="30">
      <c r="A15" s="1" t="s">
        <v>716</v>
      </c>
      <c r="B15" s="2">
        <v>2020</v>
      </c>
      <c r="C15" s="1" t="s">
        <v>62</v>
      </c>
      <c r="D15" s="3" t="s">
        <v>717</v>
      </c>
      <c r="E15" s="1" t="s">
        <v>64</v>
      </c>
      <c r="F15" s="4">
        <v>367.77</v>
      </c>
      <c r="G15" s="1" t="s">
        <v>704</v>
      </c>
    </row>
    <row r="16" spans="1:7" ht="30">
      <c r="A16" s="1" t="s">
        <v>716</v>
      </c>
      <c r="B16" s="2">
        <v>2020</v>
      </c>
      <c r="C16" s="1" t="s">
        <v>62</v>
      </c>
      <c r="D16" s="3" t="s">
        <v>717</v>
      </c>
      <c r="E16" s="1" t="s">
        <v>64</v>
      </c>
      <c r="F16" s="4">
        <v>367.77</v>
      </c>
      <c r="G16" s="1" t="s">
        <v>704</v>
      </c>
    </row>
    <row r="17" spans="1:7" ht="30">
      <c r="A17" s="1" t="s">
        <v>716</v>
      </c>
      <c r="B17" s="2">
        <v>2020</v>
      </c>
      <c r="C17" s="1" t="s">
        <v>62</v>
      </c>
      <c r="D17" s="3" t="s">
        <v>717</v>
      </c>
      <c r="E17" s="1" t="s">
        <v>64</v>
      </c>
      <c r="F17" s="4">
        <v>367.77</v>
      </c>
      <c r="G17" s="1" t="s">
        <v>704</v>
      </c>
    </row>
    <row r="18" spans="1:7" ht="30">
      <c r="A18" s="1" t="s">
        <v>716</v>
      </c>
      <c r="B18" s="2">
        <v>2020</v>
      </c>
      <c r="C18" s="1" t="s">
        <v>62</v>
      </c>
      <c r="D18" s="3" t="s">
        <v>717</v>
      </c>
      <c r="E18" s="1" t="s">
        <v>64</v>
      </c>
      <c r="F18" s="4">
        <v>367.77</v>
      </c>
      <c r="G18" s="1" t="s">
        <v>704</v>
      </c>
    </row>
    <row r="19" spans="1:7" ht="30">
      <c r="A19" s="1" t="s">
        <v>716</v>
      </c>
      <c r="B19" s="2">
        <v>2020</v>
      </c>
      <c r="C19" s="1" t="s">
        <v>62</v>
      </c>
      <c r="D19" s="3" t="s">
        <v>717</v>
      </c>
      <c r="E19" s="1" t="s">
        <v>64</v>
      </c>
      <c r="F19" s="4">
        <v>367.77</v>
      </c>
      <c r="G19" s="1" t="s">
        <v>704</v>
      </c>
    </row>
    <row r="20" spans="1:7" ht="30">
      <c r="A20" s="1" t="s">
        <v>716</v>
      </c>
      <c r="B20" s="2">
        <v>2020</v>
      </c>
      <c r="C20" s="1" t="s">
        <v>62</v>
      </c>
      <c r="D20" s="3" t="s">
        <v>717</v>
      </c>
      <c r="E20" s="1" t="s">
        <v>64</v>
      </c>
      <c r="F20" s="4">
        <v>367.77</v>
      </c>
      <c r="G20" s="1" t="s">
        <v>704</v>
      </c>
    </row>
    <row r="21" spans="1:7" ht="30">
      <c r="A21" s="1" t="s">
        <v>716</v>
      </c>
      <c r="B21" s="2">
        <v>2020</v>
      </c>
      <c r="C21" s="1" t="s">
        <v>62</v>
      </c>
      <c r="D21" s="3" t="s">
        <v>717</v>
      </c>
      <c r="E21" s="1" t="s">
        <v>64</v>
      </c>
      <c r="F21" s="4">
        <v>367.77</v>
      </c>
      <c r="G21" s="1" t="s">
        <v>704</v>
      </c>
    </row>
    <row r="22" spans="1:7" ht="30">
      <c r="A22" s="1" t="s">
        <v>716</v>
      </c>
      <c r="B22" s="2">
        <v>2020</v>
      </c>
      <c r="C22" s="1" t="s">
        <v>62</v>
      </c>
      <c r="D22" s="3" t="s">
        <v>717</v>
      </c>
      <c r="E22" s="1" t="s">
        <v>64</v>
      </c>
      <c r="F22" s="4">
        <v>367.77</v>
      </c>
      <c r="G22" s="1" t="s">
        <v>704</v>
      </c>
    </row>
    <row r="23" spans="1:7" ht="30">
      <c r="A23" s="1" t="s">
        <v>716</v>
      </c>
      <c r="B23" s="2">
        <v>2020</v>
      </c>
      <c r="C23" s="1" t="s">
        <v>62</v>
      </c>
      <c r="D23" s="3" t="s">
        <v>717</v>
      </c>
      <c r="E23" s="1" t="s">
        <v>64</v>
      </c>
      <c r="F23" s="4">
        <v>367.77</v>
      </c>
      <c r="G23" s="1" t="s">
        <v>704</v>
      </c>
    </row>
    <row r="24" spans="1:7" ht="30">
      <c r="A24" s="1" t="s">
        <v>716</v>
      </c>
      <c r="B24" s="2">
        <v>2020</v>
      </c>
      <c r="C24" s="1" t="s">
        <v>62</v>
      </c>
      <c r="D24" s="3" t="s">
        <v>717</v>
      </c>
      <c r="E24" s="1" t="s">
        <v>64</v>
      </c>
      <c r="F24" s="4">
        <v>367.77</v>
      </c>
      <c r="G24" s="1" t="s">
        <v>704</v>
      </c>
    </row>
    <row r="25" spans="1:7" ht="30">
      <c r="A25" s="1" t="s">
        <v>716</v>
      </c>
      <c r="B25" s="2">
        <v>2020</v>
      </c>
      <c r="C25" s="1" t="s">
        <v>62</v>
      </c>
      <c r="D25" s="3" t="s">
        <v>717</v>
      </c>
      <c r="E25" s="1" t="s">
        <v>64</v>
      </c>
      <c r="F25" s="4">
        <v>367.77</v>
      </c>
      <c r="G25" s="1" t="s">
        <v>704</v>
      </c>
    </row>
    <row r="26" spans="1:7" ht="30">
      <c r="A26" s="1" t="s">
        <v>716</v>
      </c>
      <c r="B26" s="2">
        <v>2020</v>
      </c>
      <c r="C26" s="1" t="s">
        <v>62</v>
      </c>
      <c r="D26" s="3" t="s">
        <v>717</v>
      </c>
      <c r="E26" s="1" t="s">
        <v>64</v>
      </c>
      <c r="F26" s="4">
        <v>367.77</v>
      </c>
      <c r="G26" s="1" t="s">
        <v>704</v>
      </c>
    </row>
    <row r="27" spans="1:7" ht="30">
      <c r="A27" s="1" t="s">
        <v>716</v>
      </c>
      <c r="B27" s="2">
        <v>2020</v>
      </c>
      <c r="C27" s="1" t="s">
        <v>62</v>
      </c>
      <c r="D27" s="3" t="s">
        <v>717</v>
      </c>
      <c r="E27" s="1" t="s">
        <v>64</v>
      </c>
      <c r="F27" s="4">
        <v>367.77</v>
      </c>
      <c r="G27" s="1" t="s">
        <v>704</v>
      </c>
    </row>
    <row r="28" spans="1:7" ht="30">
      <c r="A28" s="1" t="s">
        <v>716</v>
      </c>
      <c r="B28" s="2">
        <v>2020</v>
      </c>
      <c r="C28" s="1" t="s">
        <v>62</v>
      </c>
      <c r="D28" s="3" t="s">
        <v>717</v>
      </c>
      <c r="E28" s="1" t="s">
        <v>64</v>
      </c>
      <c r="F28" s="4">
        <v>367.77</v>
      </c>
      <c r="G28" s="1" t="s">
        <v>704</v>
      </c>
    </row>
    <row r="29" spans="1:7" ht="30">
      <c r="A29" s="1" t="s">
        <v>716</v>
      </c>
      <c r="B29" s="2">
        <v>2020</v>
      </c>
      <c r="C29" s="1" t="s">
        <v>62</v>
      </c>
      <c r="D29" s="3" t="s">
        <v>717</v>
      </c>
      <c r="E29" s="1" t="s">
        <v>64</v>
      </c>
      <c r="F29" s="4">
        <v>367.77</v>
      </c>
      <c r="G29" s="1" t="s">
        <v>704</v>
      </c>
    </row>
    <row r="30" spans="1:7" ht="30">
      <c r="A30" s="1" t="s">
        <v>716</v>
      </c>
      <c r="B30" s="2">
        <v>2020</v>
      </c>
      <c r="C30" s="1" t="s">
        <v>62</v>
      </c>
      <c r="D30" s="3" t="s">
        <v>717</v>
      </c>
      <c r="E30" s="1" t="s">
        <v>64</v>
      </c>
      <c r="F30" s="4">
        <v>367.77</v>
      </c>
      <c r="G30" s="1" t="s">
        <v>704</v>
      </c>
    </row>
    <row r="31" spans="1:7" ht="30">
      <c r="A31" s="1" t="s">
        <v>716</v>
      </c>
      <c r="B31" s="2">
        <v>2020</v>
      </c>
      <c r="C31" s="1" t="s">
        <v>62</v>
      </c>
      <c r="D31" s="3" t="s">
        <v>717</v>
      </c>
      <c r="E31" s="1" t="s">
        <v>64</v>
      </c>
      <c r="F31" s="4">
        <v>367.77</v>
      </c>
      <c r="G31" s="1" t="s">
        <v>704</v>
      </c>
    </row>
    <row r="32" spans="1:7" ht="30">
      <c r="A32" s="1" t="s">
        <v>716</v>
      </c>
      <c r="B32" s="2">
        <v>2020</v>
      </c>
      <c r="C32" s="1" t="s">
        <v>62</v>
      </c>
      <c r="D32" s="3" t="s">
        <v>717</v>
      </c>
      <c r="E32" s="1" t="s">
        <v>64</v>
      </c>
      <c r="F32" s="4">
        <v>367.77</v>
      </c>
      <c r="G32" s="1" t="s">
        <v>704</v>
      </c>
    </row>
    <row r="33" spans="1:7" ht="30">
      <c r="A33" s="1" t="s">
        <v>716</v>
      </c>
      <c r="B33" s="2">
        <v>2020</v>
      </c>
      <c r="C33" s="1" t="s">
        <v>62</v>
      </c>
      <c r="D33" s="3" t="s">
        <v>717</v>
      </c>
      <c r="E33" s="1" t="s">
        <v>64</v>
      </c>
      <c r="F33" s="4">
        <v>367.77</v>
      </c>
      <c r="G33" s="1" t="s">
        <v>704</v>
      </c>
    </row>
    <row r="34" spans="1:7" ht="30">
      <c r="A34" s="1" t="s">
        <v>716</v>
      </c>
      <c r="B34" s="2">
        <v>2020</v>
      </c>
      <c r="C34" s="1" t="s">
        <v>62</v>
      </c>
      <c r="D34" s="3" t="s">
        <v>717</v>
      </c>
      <c r="E34" s="1" t="s">
        <v>64</v>
      </c>
      <c r="F34" s="4">
        <v>367.77</v>
      </c>
      <c r="G34" s="1" t="s">
        <v>704</v>
      </c>
    </row>
    <row r="35" spans="1:7" ht="30">
      <c r="A35" s="1" t="s">
        <v>716</v>
      </c>
      <c r="B35" s="2">
        <v>2020</v>
      </c>
      <c r="C35" s="1" t="s">
        <v>62</v>
      </c>
      <c r="D35" s="3" t="s">
        <v>717</v>
      </c>
      <c r="E35" s="1" t="s">
        <v>64</v>
      </c>
      <c r="F35" s="4">
        <v>367.77</v>
      </c>
      <c r="G35" s="1" t="s">
        <v>704</v>
      </c>
    </row>
    <row r="36" spans="1:7" ht="30">
      <c r="A36" s="1" t="s">
        <v>716</v>
      </c>
      <c r="B36" s="2">
        <v>2020</v>
      </c>
      <c r="C36" s="1" t="s">
        <v>62</v>
      </c>
      <c r="D36" s="3" t="s">
        <v>717</v>
      </c>
      <c r="E36" s="1" t="s">
        <v>64</v>
      </c>
      <c r="F36" s="4">
        <v>367.77</v>
      </c>
      <c r="G36" s="1" t="s">
        <v>704</v>
      </c>
    </row>
    <row r="37" spans="1:7" ht="30">
      <c r="A37" s="1" t="s">
        <v>716</v>
      </c>
      <c r="B37" s="2">
        <v>2020</v>
      </c>
      <c r="C37" s="1" t="s">
        <v>62</v>
      </c>
      <c r="D37" s="3" t="s">
        <v>717</v>
      </c>
      <c r="E37" s="1" t="s">
        <v>64</v>
      </c>
      <c r="F37" s="4">
        <v>367.77</v>
      </c>
      <c r="G37" s="1" t="s">
        <v>704</v>
      </c>
    </row>
    <row r="38" spans="1:7" ht="30">
      <c r="A38" s="1" t="s">
        <v>716</v>
      </c>
      <c r="B38" s="2">
        <v>2020</v>
      </c>
      <c r="C38" s="1" t="s">
        <v>62</v>
      </c>
      <c r="D38" s="3" t="s">
        <v>717</v>
      </c>
      <c r="E38" s="1" t="s">
        <v>64</v>
      </c>
      <c r="F38" s="4">
        <v>367.77</v>
      </c>
      <c r="G38" s="1" t="s">
        <v>704</v>
      </c>
    </row>
    <row r="39" spans="1:7" ht="30">
      <c r="A39" s="1" t="s">
        <v>716</v>
      </c>
      <c r="B39" s="2">
        <v>2020</v>
      </c>
      <c r="C39" s="1" t="s">
        <v>62</v>
      </c>
      <c r="D39" s="3" t="s">
        <v>717</v>
      </c>
      <c r="E39" s="1" t="s">
        <v>64</v>
      </c>
      <c r="F39" s="4">
        <v>367.77</v>
      </c>
      <c r="G39" s="1" t="s">
        <v>704</v>
      </c>
    </row>
    <row r="40" spans="1:7" ht="30">
      <c r="A40" s="1" t="s">
        <v>716</v>
      </c>
      <c r="B40" s="2">
        <v>2020</v>
      </c>
      <c r="C40" s="1" t="s">
        <v>62</v>
      </c>
      <c r="D40" s="3" t="s">
        <v>717</v>
      </c>
      <c r="E40" s="1" t="s">
        <v>64</v>
      </c>
      <c r="F40" s="4">
        <v>367.77</v>
      </c>
      <c r="G40" s="1" t="s">
        <v>704</v>
      </c>
    </row>
    <row r="41" spans="1:7" ht="30">
      <c r="A41" s="1" t="s">
        <v>716</v>
      </c>
      <c r="B41" s="2">
        <v>2020</v>
      </c>
      <c r="C41" s="1" t="s">
        <v>62</v>
      </c>
      <c r="D41" s="3" t="s">
        <v>717</v>
      </c>
      <c r="E41" s="1" t="s">
        <v>64</v>
      </c>
      <c r="F41" s="4">
        <v>367.77</v>
      </c>
      <c r="G41" s="1" t="s">
        <v>704</v>
      </c>
    </row>
    <row r="42" spans="1:7" ht="30">
      <c r="A42" s="1" t="s">
        <v>716</v>
      </c>
      <c r="B42" s="2">
        <v>2020</v>
      </c>
      <c r="C42" s="1" t="s">
        <v>62</v>
      </c>
      <c r="D42" s="3" t="s">
        <v>717</v>
      </c>
      <c r="E42" s="1" t="s">
        <v>64</v>
      </c>
      <c r="F42" s="4">
        <v>367.77</v>
      </c>
      <c r="G42" s="1" t="s">
        <v>704</v>
      </c>
    </row>
    <row r="43" spans="1:7" ht="30">
      <c r="A43" s="1" t="s">
        <v>716</v>
      </c>
      <c r="B43" s="2">
        <v>2020</v>
      </c>
      <c r="C43" s="1" t="s">
        <v>62</v>
      </c>
      <c r="D43" s="3" t="s">
        <v>717</v>
      </c>
      <c r="E43" s="1" t="s">
        <v>64</v>
      </c>
      <c r="F43" s="4">
        <v>367.77</v>
      </c>
      <c r="G43" s="1" t="s">
        <v>704</v>
      </c>
    </row>
    <row r="44" spans="1:7" ht="30">
      <c r="A44" s="1" t="s">
        <v>716</v>
      </c>
      <c r="B44" s="2">
        <v>2020</v>
      </c>
      <c r="C44" s="1" t="s">
        <v>62</v>
      </c>
      <c r="D44" s="3" t="s">
        <v>717</v>
      </c>
      <c r="E44" s="1" t="s">
        <v>64</v>
      </c>
      <c r="F44" s="4">
        <v>367.77</v>
      </c>
      <c r="G44" s="1" t="s">
        <v>704</v>
      </c>
    </row>
    <row r="45" spans="1:7" ht="30">
      <c r="A45" s="1" t="s">
        <v>716</v>
      </c>
      <c r="B45" s="2">
        <v>2020</v>
      </c>
      <c r="C45" s="1" t="s">
        <v>62</v>
      </c>
      <c r="D45" s="3" t="s">
        <v>717</v>
      </c>
      <c r="E45" s="1" t="s">
        <v>64</v>
      </c>
      <c r="F45" s="4">
        <v>367.77</v>
      </c>
      <c r="G45" s="1" t="s">
        <v>704</v>
      </c>
    </row>
    <row r="46" spans="1:7" ht="30">
      <c r="A46" s="1" t="s">
        <v>716</v>
      </c>
      <c r="B46" s="2">
        <v>2020</v>
      </c>
      <c r="C46" s="1" t="s">
        <v>62</v>
      </c>
      <c r="D46" s="3" t="s">
        <v>717</v>
      </c>
      <c r="E46" s="1" t="s">
        <v>64</v>
      </c>
      <c r="F46" s="4">
        <v>367.77</v>
      </c>
      <c r="G46" s="1" t="s">
        <v>704</v>
      </c>
    </row>
    <row r="47" spans="1:7" ht="30">
      <c r="A47" s="1" t="s">
        <v>716</v>
      </c>
      <c r="B47" s="2">
        <v>2020</v>
      </c>
      <c r="C47" s="1" t="s">
        <v>62</v>
      </c>
      <c r="D47" s="3" t="s">
        <v>717</v>
      </c>
      <c r="E47" s="1" t="s">
        <v>64</v>
      </c>
      <c r="F47" s="4">
        <v>367.77</v>
      </c>
      <c r="G47" s="1" t="s">
        <v>704</v>
      </c>
    </row>
    <row r="48" spans="1:7" ht="30">
      <c r="A48" s="1" t="s">
        <v>716</v>
      </c>
      <c r="B48" s="2">
        <v>2020</v>
      </c>
      <c r="C48" s="1" t="s">
        <v>62</v>
      </c>
      <c r="D48" s="3" t="s">
        <v>717</v>
      </c>
      <c r="E48" s="1" t="s">
        <v>64</v>
      </c>
      <c r="F48" s="4">
        <v>367.77</v>
      </c>
      <c r="G48" s="1" t="s">
        <v>704</v>
      </c>
    </row>
    <row r="49" spans="1:7" ht="30">
      <c r="A49" s="1" t="s">
        <v>716</v>
      </c>
      <c r="B49" s="2">
        <v>2020</v>
      </c>
      <c r="C49" s="1" t="s">
        <v>62</v>
      </c>
      <c r="D49" s="3" t="s">
        <v>717</v>
      </c>
      <c r="E49" s="1" t="s">
        <v>64</v>
      </c>
      <c r="F49" s="4">
        <v>367.77</v>
      </c>
      <c r="G49" s="1" t="s">
        <v>704</v>
      </c>
    </row>
    <row r="50" spans="1:7" ht="30">
      <c r="A50" s="1" t="s">
        <v>716</v>
      </c>
      <c r="B50" s="2">
        <v>2020</v>
      </c>
      <c r="C50" s="1" t="s">
        <v>62</v>
      </c>
      <c r="D50" s="3" t="s">
        <v>717</v>
      </c>
      <c r="E50" s="1" t="s">
        <v>64</v>
      </c>
      <c r="F50" s="4">
        <v>367.77</v>
      </c>
      <c r="G50" s="1" t="s">
        <v>704</v>
      </c>
    </row>
    <row r="51" spans="1:7" ht="30">
      <c r="A51" s="1" t="s">
        <v>716</v>
      </c>
      <c r="B51" s="2">
        <v>2020</v>
      </c>
      <c r="C51" s="1" t="s">
        <v>62</v>
      </c>
      <c r="D51" s="3" t="s">
        <v>717</v>
      </c>
      <c r="E51" s="1" t="s">
        <v>64</v>
      </c>
      <c r="F51" s="4">
        <v>367.77</v>
      </c>
      <c r="G51" s="1" t="s">
        <v>704</v>
      </c>
    </row>
    <row r="52" spans="1:7" ht="30">
      <c r="A52" s="1" t="s">
        <v>716</v>
      </c>
      <c r="B52" s="2">
        <v>2020</v>
      </c>
      <c r="C52" s="1" t="s">
        <v>62</v>
      </c>
      <c r="D52" s="3" t="s">
        <v>717</v>
      </c>
      <c r="E52" s="1" t="s">
        <v>64</v>
      </c>
      <c r="F52" s="4">
        <v>367.77</v>
      </c>
      <c r="G52" s="1" t="s">
        <v>704</v>
      </c>
    </row>
    <row r="53" spans="1:7" ht="30">
      <c r="A53" s="1" t="s">
        <v>716</v>
      </c>
      <c r="B53" s="2">
        <v>2020</v>
      </c>
      <c r="C53" s="1" t="s">
        <v>62</v>
      </c>
      <c r="D53" s="3" t="s">
        <v>717</v>
      </c>
      <c r="E53" s="1" t="s">
        <v>64</v>
      </c>
      <c r="F53" s="4">
        <v>367.77</v>
      </c>
      <c r="G53" s="1" t="s">
        <v>704</v>
      </c>
    </row>
    <row r="54" spans="1:7" ht="30">
      <c r="A54" s="1" t="s">
        <v>716</v>
      </c>
      <c r="B54" s="2">
        <v>2020</v>
      </c>
      <c r="C54" s="1" t="s">
        <v>62</v>
      </c>
      <c r="D54" s="3" t="s">
        <v>717</v>
      </c>
      <c r="E54" s="1" t="s">
        <v>64</v>
      </c>
      <c r="F54" s="4">
        <v>367.77</v>
      </c>
      <c r="G54" s="1" t="s">
        <v>704</v>
      </c>
    </row>
    <row r="55" spans="1:7" ht="30">
      <c r="A55" s="1" t="s">
        <v>716</v>
      </c>
      <c r="B55" s="2">
        <v>2020</v>
      </c>
      <c r="C55" s="1" t="s">
        <v>62</v>
      </c>
      <c r="D55" s="3" t="s">
        <v>717</v>
      </c>
      <c r="E55" s="1" t="s">
        <v>64</v>
      </c>
      <c r="F55" s="4">
        <v>367.77</v>
      </c>
      <c r="G55" s="1" t="s">
        <v>704</v>
      </c>
    </row>
    <row r="56" spans="1:7" ht="30">
      <c r="A56" s="1" t="s">
        <v>716</v>
      </c>
      <c r="B56" s="2">
        <v>2020</v>
      </c>
      <c r="C56" s="1" t="s">
        <v>62</v>
      </c>
      <c r="D56" s="3" t="s">
        <v>717</v>
      </c>
      <c r="E56" s="1" t="s">
        <v>64</v>
      </c>
      <c r="F56" s="4">
        <v>367.77</v>
      </c>
      <c r="G56" s="1" t="s">
        <v>704</v>
      </c>
    </row>
    <row r="57" spans="1:7" ht="30">
      <c r="A57" s="1" t="s">
        <v>716</v>
      </c>
      <c r="B57" s="2">
        <v>2020</v>
      </c>
      <c r="C57" s="1" t="s">
        <v>62</v>
      </c>
      <c r="D57" s="3" t="s">
        <v>717</v>
      </c>
      <c r="E57" s="1" t="s">
        <v>64</v>
      </c>
      <c r="F57" s="4">
        <v>367.77</v>
      </c>
      <c r="G57" s="1" t="s">
        <v>704</v>
      </c>
    </row>
    <row r="58" spans="1:7" ht="30">
      <c r="A58" s="1" t="s">
        <v>716</v>
      </c>
      <c r="B58" s="2">
        <v>2020</v>
      </c>
      <c r="C58" s="1" t="s">
        <v>62</v>
      </c>
      <c r="D58" s="3" t="s">
        <v>717</v>
      </c>
      <c r="E58" s="1" t="s">
        <v>64</v>
      </c>
      <c r="F58" s="4">
        <v>367.77</v>
      </c>
      <c r="G58" s="1" t="s">
        <v>704</v>
      </c>
    </row>
    <row r="59" spans="1:7" ht="30">
      <c r="A59" s="1" t="s">
        <v>716</v>
      </c>
      <c r="B59" s="2">
        <v>2020</v>
      </c>
      <c r="C59" s="1" t="s">
        <v>62</v>
      </c>
      <c r="D59" s="3" t="s">
        <v>717</v>
      </c>
      <c r="E59" s="1" t="s">
        <v>64</v>
      </c>
      <c r="F59" s="4">
        <v>367.77</v>
      </c>
      <c r="G59" s="1" t="s">
        <v>704</v>
      </c>
    </row>
    <row r="60" spans="1:7" ht="30">
      <c r="A60" s="1" t="s">
        <v>716</v>
      </c>
      <c r="B60" s="2">
        <v>2020</v>
      </c>
      <c r="C60" s="1" t="s">
        <v>62</v>
      </c>
      <c r="D60" s="3" t="s">
        <v>717</v>
      </c>
      <c r="E60" s="1" t="s">
        <v>64</v>
      </c>
      <c r="F60" s="4">
        <v>367.77</v>
      </c>
      <c r="G60" s="1" t="s">
        <v>704</v>
      </c>
    </row>
    <row r="61" spans="1:7" ht="30">
      <c r="A61" s="1" t="s">
        <v>716</v>
      </c>
      <c r="B61" s="2">
        <v>2020</v>
      </c>
      <c r="C61" s="1" t="s">
        <v>62</v>
      </c>
      <c r="D61" s="3" t="s">
        <v>717</v>
      </c>
      <c r="E61" s="1" t="s">
        <v>64</v>
      </c>
      <c r="F61" s="4">
        <v>367.77</v>
      </c>
      <c r="G61" s="1" t="s">
        <v>704</v>
      </c>
    </row>
    <row r="62" spans="1:7" ht="30">
      <c r="A62" s="1" t="s">
        <v>716</v>
      </c>
      <c r="B62" s="2">
        <v>2020</v>
      </c>
      <c r="C62" s="1" t="s">
        <v>62</v>
      </c>
      <c r="D62" s="3" t="s">
        <v>717</v>
      </c>
      <c r="E62" s="1" t="s">
        <v>64</v>
      </c>
      <c r="F62" s="4">
        <v>367.77</v>
      </c>
      <c r="G62" s="1" t="s">
        <v>704</v>
      </c>
    </row>
    <row r="63" spans="1:7" ht="30">
      <c r="A63" s="1" t="s">
        <v>716</v>
      </c>
      <c r="B63" s="2">
        <v>2020</v>
      </c>
      <c r="C63" s="1" t="s">
        <v>62</v>
      </c>
      <c r="D63" s="3" t="s">
        <v>717</v>
      </c>
      <c r="E63" s="1" t="s">
        <v>64</v>
      </c>
      <c r="F63" s="4">
        <v>367.77</v>
      </c>
      <c r="G63" s="1" t="s">
        <v>704</v>
      </c>
    </row>
    <row r="64" spans="1:7" ht="30">
      <c r="A64" s="1" t="s">
        <v>716</v>
      </c>
      <c r="B64" s="2">
        <v>2020</v>
      </c>
      <c r="C64" s="1" t="s">
        <v>62</v>
      </c>
      <c r="D64" s="3" t="s">
        <v>717</v>
      </c>
      <c r="E64" s="1" t="s">
        <v>64</v>
      </c>
      <c r="F64" s="4">
        <v>367.77</v>
      </c>
      <c r="G64" s="1" t="s">
        <v>704</v>
      </c>
    </row>
    <row r="65" spans="1:7" ht="30">
      <c r="A65" s="1" t="s">
        <v>716</v>
      </c>
      <c r="B65" s="2">
        <v>2020</v>
      </c>
      <c r="C65" s="1" t="s">
        <v>62</v>
      </c>
      <c r="D65" s="3" t="s">
        <v>717</v>
      </c>
      <c r="E65" s="1" t="s">
        <v>64</v>
      </c>
      <c r="F65" s="4">
        <v>367.77</v>
      </c>
      <c r="G65" s="1" t="s">
        <v>704</v>
      </c>
    </row>
    <row r="66" spans="1:7" ht="30">
      <c r="A66" s="1" t="s">
        <v>716</v>
      </c>
      <c r="B66" s="2">
        <v>2020</v>
      </c>
      <c r="C66" s="1" t="s">
        <v>62</v>
      </c>
      <c r="D66" s="3" t="s">
        <v>717</v>
      </c>
      <c r="E66" s="1" t="s">
        <v>64</v>
      </c>
      <c r="F66" s="4">
        <v>367.77</v>
      </c>
      <c r="G66" s="1" t="s">
        <v>704</v>
      </c>
    </row>
    <row r="67" spans="1:7" ht="30">
      <c r="A67" s="1" t="s">
        <v>716</v>
      </c>
      <c r="B67" s="2">
        <v>2020</v>
      </c>
      <c r="C67" s="1" t="s">
        <v>62</v>
      </c>
      <c r="D67" s="3" t="s">
        <v>717</v>
      </c>
      <c r="E67" s="1" t="s">
        <v>64</v>
      </c>
      <c r="F67" s="4">
        <v>367.77</v>
      </c>
      <c r="G67" s="1" t="s">
        <v>704</v>
      </c>
    </row>
    <row r="68" spans="1:7" ht="30">
      <c r="A68" s="1" t="s">
        <v>716</v>
      </c>
      <c r="B68" s="2">
        <v>2020</v>
      </c>
      <c r="C68" s="1" t="s">
        <v>62</v>
      </c>
      <c r="D68" s="3" t="s">
        <v>717</v>
      </c>
      <c r="E68" s="1" t="s">
        <v>64</v>
      </c>
      <c r="F68" s="4">
        <v>367.77</v>
      </c>
      <c r="G68" s="1" t="s">
        <v>704</v>
      </c>
    </row>
    <row r="69" spans="1:7" ht="30">
      <c r="A69" s="1" t="s">
        <v>716</v>
      </c>
      <c r="B69" s="2">
        <v>2020</v>
      </c>
      <c r="C69" s="1" t="s">
        <v>62</v>
      </c>
      <c r="D69" s="3" t="s">
        <v>717</v>
      </c>
      <c r="E69" s="1" t="s">
        <v>64</v>
      </c>
      <c r="F69" s="4">
        <v>367.77</v>
      </c>
      <c r="G69" s="1" t="s">
        <v>704</v>
      </c>
    </row>
    <row r="70" spans="1:7" ht="30">
      <c r="A70" s="1" t="s">
        <v>716</v>
      </c>
      <c r="B70" s="2">
        <v>2020</v>
      </c>
      <c r="C70" s="1" t="s">
        <v>62</v>
      </c>
      <c r="D70" s="3" t="s">
        <v>717</v>
      </c>
      <c r="E70" s="1" t="s">
        <v>64</v>
      </c>
      <c r="F70" s="4">
        <v>367.77</v>
      </c>
      <c r="G70" s="1" t="s">
        <v>704</v>
      </c>
    </row>
    <row r="71" spans="1:7" ht="30">
      <c r="A71" s="1" t="s">
        <v>716</v>
      </c>
      <c r="B71" s="2">
        <v>2020</v>
      </c>
      <c r="C71" s="1" t="s">
        <v>62</v>
      </c>
      <c r="D71" s="3" t="s">
        <v>717</v>
      </c>
      <c r="E71" s="1" t="s">
        <v>64</v>
      </c>
      <c r="F71" s="4">
        <v>367.77</v>
      </c>
      <c r="G71" s="1" t="s">
        <v>704</v>
      </c>
    </row>
    <row r="72" spans="1:7" ht="30">
      <c r="A72" s="1" t="s">
        <v>716</v>
      </c>
      <c r="B72" s="2">
        <v>2020</v>
      </c>
      <c r="C72" s="1" t="s">
        <v>62</v>
      </c>
      <c r="D72" s="3" t="s">
        <v>717</v>
      </c>
      <c r="E72" s="1" t="s">
        <v>64</v>
      </c>
      <c r="F72" s="4">
        <v>367.77</v>
      </c>
      <c r="G72" s="1" t="s">
        <v>704</v>
      </c>
    </row>
    <row r="73" spans="1:7" ht="30">
      <c r="A73" s="1" t="s">
        <v>716</v>
      </c>
      <c r="B73" s="2">
        <v>2020</v>
      </c>
      <c r="C73" s="1" t="s">
        <v>62</v>
      </c>
      <c r="D73" s="3" t="s">
        <v>717</v>
      </c>
      <c r="E73" s="1" t="s">
        <v>64</v>
      </c>
      <c r="F73" s="4">
        <v>367.77</v>
      </c>
      <c r="G73" s="1" t="s">
        <v>704</v>
      </c>
    </row>
    <row r="74" spans="1:7" ht="30">
      <c r="A74" s="1" t="s">
        <v>716</v>
      </c>
      <c r="B74" s="2">
        <v>2020</v>
      </c>
      <c r="C74" s="1" t="s">
        <v>62</v>
      </c>
      <c r="D74" s="3" t="s">
        <v>717</v>
      </c>
      <c r="E74" s="1" t="s">
        <v>64</v>
      </c>
      <c r="F74" s="4">
        <v>367.77</v>
      </c>
      <c r="G74" s="1" t="s">
        <v>704</v>
      </c>
    </row>
    <row r="75" spans="1:7" ht="30">
      <c r="A75" s="1" t="s">
        <v>716</v>
      </c>
      <c r="B75" s="2">
        <v>2020</v>
      </c>
      <c r="C75" s="1" t="s">
        <v>62</v>
      </c>
      <c r="D75" s="3" t="s">
        <v>717</v>
      </c>
      <c r="E75" s="1" t="s">
        <v>64</v>
      </c>
      <c r="F75" s="4">
        <v>367.77</v>
      </c>
      <c r="G75" s="1" t="s">
        <v>704</v>
      </c>
    </row>
    <row r="76" spans="1:7" ht="30">
      <c r="A76" s="1" t="s">
        <v>716</v>
      </c>
      <c r="B76" s="2">
        <v>2020</v>
      </c>
      <c r="C76" s="1" t="s">
        <v>62</v>
      </c>
      <c r="D76" s="3" t="s">
        <v>717</v>
      </c>
      <c r="E76" s="1" t="s">
        <v>64</v>
      </c>
      <c r="F76" s="4">
        <v>367.77</v>
      </c>
      <c r="G76" s="1" t="s">
        <v>704</v>
      </c>
    </row>
    <row r="77" spans="1:7" ht="30">
      <c r="A77" s="1" t="s">
        <v>716</v>
      </c>
      <c r="B77" s="2">
        <v>2020</v>
      </c>
      <c r="C77" s="1" t="s">
        <v>62</v>
      </c>
      <c r="D77" s="3" t="s">
        <v>717</v>
      </c>
      <c r="E77" s="1" t="s">
        <v>64</v>
      </c>
      <c r="F77" s="4">
        <v>367.77</v>
      </c>
      <c r="G77" s="1" t="s">
        <v>704</v>
      </c>
    </row>
    <row r="78" spans="1:7" ht="30">
      <c r="A78" s="1" t="s">
        <v>716</v>
      </c>
      <c r="B78" s="2">
        <v>2020</v>
      </c>
      <c r="C78" s="1" t="s">
        <v>62</v>
      </c>
      <c r="D78" s="3" t="s">
        <v>717</v>
      </c>
      <c r="E78" s="1" t="s">
        <v>64</v>
      </c>
      <c r="F78" s="4">
        <v>367.77</v>
      </c>
      <c r="G78" s="1" t="s">
        <v>704</v>
      </c>
    </row>
    <row r="79" spans="1:7" ht="30">
      <c r="A79" s="1" t="s">
        <v>716</v>
      </c>
      <c r="B79" s="2">
        <v>2020</v>
      </c>
      <c r="C79" s="1" t="s">
        <v>62</v>
      </c>
      <c r="D79" s="3" t="s">
        <v>717</v>
      </c>
      <c r="E79" s="1" t="s">
        <v>64</v>
      </c>
      <c r="F79" s="4">
        <v>367.77</v>
      </c>
      <c r="G79" s="1" t="s">
        <v>704</v>
      </c>
    </row>
    <row r="80" spans="1:7" ht="30">
      <c r="A80" s="1" t="s">
        <v>716</v>
      </c>
      <c r="B80" s="2">
        <v>2020</v>
      </c>
      <c r="C80" s="1" t="s">
        <v>62</v>
      </c>
      <c r="D80" s="3" t="s">
        <v>717</v>
      </c>
      <c r="E80" s="1" t="s">
        <v>64</v>
      </c>
      <c r="F80" s="4">
        <v>367.77</v>
      </c>
      <c r="G80" s="1" t="s">
        <v>704</v>
      </c>
    </row>
    <row r="81" spans="1:7" ht="30">
      <c r="A81" s="1" t="s">
        <v>716</v>
      </c>
      <c r="B81" s="2">
        <v>2020</v>
      </c>
      <c r="C81" s="1" t="s">
        <v>62</v>
      </c>
      <c r="D81" s="3" t="s">
        <v>717</v>
      </c>
      <c r="E81" s="1" t="s">
        <v>64</v>
      </c>
      <c r="F81" s="4">
        <v>367.77</v>
      </c>
      <c r="G81" s="1" t="s">
        <v>704</v>
      </c>
    </row>
    <row r="82" spans="1:7" ht="30">
      <c r="A82" s="1" t="s">
        <v>716</v>
      </c>
      <c r="B82" s="2">
        <v>2020</v>
      </c>
      <c r="C82" s="1" t="s">
        <v>62</v>
      </c>
      <c r="D82" s="3" t="s">
        <v>717</v>
      </c>
      <c r="E82" s="1" t="s">
        <v>64</v>
      </c>
      <c r="F82" s="4">
        <v>367.77</v>
      </c>
      <c r="G82" s="1" t="s">
        <v>704</v>
      </c>
    </row>
    <row r="83" spans="1:7" ht="30">
      <c r="A83" s="1" t="s">
        <v>716</v>
      </c>
      <c r="B83" s="2">
        <v>2020</v>
      </c>
      <c r="C83" s="1" t="s">
        <v>62</v>
      </c>
      <c r="D83" s="3" t="s">
        <v>717</v>
      </c>
      <c r="E83" s="1" t="s">
        <v>64</v>
      </c>
      <c r="F83" s="4">
        <v>367.77</v>
      </c>
      <c r="G83" s="1" t="s">
        <v>704</v>
      </c>
    </row>
    <row r="84" spans="1:7" ht="30">
      <c r="A84" s="1" t="s">
        <v>716</v>
      </c>
      <c r="B84" s="2">
        <v>2020</v>
      </c>
      <c r="C84" s="1" t="s">
        <v>62</v>
      </c>
      <c r="D84" s="3" t="s">
        <v>717</v>
      </c>
      <c r="E84" s="1" t="s">
        <v>64</v>
      </c>
      <c r="F84" s="4">
        <v>367.77</v>
      </c>
      <c r="G84" s="1" t="s">
        <v>704</v>
      </c>
    </row>
    <row r="85" spans="1:7" ht="30">
      <c r="A85" s="1" t="s">
        <v>716</v>
      </c>
      <c r="B85" s="2">
        <v>2020</v>
      </c>
      <c r="C85" s="1" t="s">
        <v>62</v>
      </c>
      <c r="D85" s="3" t="s">
        <v>717</v>
      </c>
      <c r="E85" s="1" t="s">
        <v>64</v>
      </c>
      <c r="F85" s="4">
        <v>367.77</v>
      </c>
      <c r="G85" s="1" t="s">
        <v>704</v>
      </c>
    </row>
    <row r="86" spans="1:7" ht="30">
      <c r="A86" s="1" t="s">
        <v>716</v>
      </c>
      <c r="B86" s="2">
        <v>2020</v>
      </c>
      <c r="C86" s="1" t="s">
        <v>62</v>
      </c>
      <c r="D86" s="3" t="s">
        <v>717</v>
      </c>
      <c r="E86" s="1" t="s">
        <v>64</v>
      </c>
      <c r="F86" s="4">
        <v>367.77</v>
      </c>
      <c r="G86" s="1" t="s">
        <v>704</v>
      </c>
    </row>
    <row r="87" spans="1:7" ht="30">
      <c r="A87" s="1" t="s">
        <v>716</v>
      </c>
      <c r="B87" s="2">
        <v>2020</v>
      </c>
      <c r="C87" s="1" t="s">
        <v>62</v>
      </c>
      <c r="D87" s="3" t="s">
        <v>717</v>
      </c>
      <c r="E87" s="1" t="s">
        <v>64</v>
      </c>
      <c r="F87" s="4">
        <v>367.77</v>
      </c>
      <c r="G87" s="1" t="s">
        <v>704</v>
      </c>
    </row>
    <row r="88" spans="1:7" ht="30">
      <c r="A88" s="1" t="s">
        <v>716</v>
      </c>
      <c r="B88" s="2">
        <v>2020</v>
      </c>
      <c r="C88" s="1" t="s">
        <v>62</v>
      </c>
      <c r="D88" s="3" t="s">
        <v>717</v>
      </c>
      <c r="E88" s="1" t="s">
        <v>64</v>
      </c>
      <c r="F88" s="4">
        <v>367.77</v>
      </c>
      <c r="G88" s="1" t="s">
        <v>704</v>
      </c>
    </row>
    <row r="89" spans="1:7" ht="30">
      <c r="A89" s="1" t="s">
        <v>716</v>
      </c>
      <c r="B89" s="2">
        <v>2020</v>
      </c>
      <c r="C89" s="1" t="s">
        <v>62</v>
      </c>
      <c r="D89" s="3" t="s">
        <v>717</v>
      </c>
      <c r="E89" s="1" t="s">
        <v>64</v>
      </c>
      <c r="F89" s="4">
        <v>367.77</v>
      </c>
      <c r="G89" s="1" t="s">
        <v>704</v>
      </c>
    </row>
    <row r="90" spans="1:7" ht="30">
      <c r="A90" s="1" t="s">
        <v>716</v>
      </c>
      <c r="B90" s="2">
        <v>2020</v>
      </c>
      <c r="C90" s="1" t="s">
        <v>62</v>
      </c>
      <c r="D90" s="3" t="s">
        <v>717</v>
      </c>
      <c r="E90" s="1" t="s">
        <v>64</v>
      </c>
      <c r="F90" s="4">
        <v>367.77</v>
      </c>
      <c r="G90" s="1" t="s">
        <v>704</v>
      </c>
    </row>
    <row r="91" spans="1:7" ht="30">
      <c r="A91" s="1" t="s">
        <v>716</v>
      </c>
      <c r="B91" s="2">
        <v>2020</v>
      </c>
      <c r="C91" s="1" t="s">
        <v>62</v>
      </c>
      <c r="D91" s="3" t="s">
        <v>717</v>
      </c>
      <c r="E91" s="1" t="s">
        <v>64</v>
      </c>
      <c r="F91" s="4">
        <v>367.77</v>
      </c>
      <c r="G91" s="1" t="s">
        <v>704</v>
      </c>
    </row>
    <row r="92" spans="1:7" ht="30">
      <c r="A92" s="1" t="s">
        <v>716</v>
      </c>
      <c r="B92" s="2">
        <v>2020</v>
      </c>
      <c r="C92" s="1" t="s">
        <v>62</v>
      </c>
      <c r="D92" s="3" t="s">
        <v>717</v>
      </c>
      <c r="E92" s="1" t="s">
        <v>64</v>
      </c>
      <c r="F92" s="4">
        <v>367.77</v>
      </c>
      <c r="G92" s="1" t="s">
        <v>704</v>
      </c>
    </row>
    <row r="93" spans="1:7" ht="30">
      <c r="A93" s="1" t="s">
        <v>716</v>
      </c>
      <c r="B93" s="2">
        <v>2020</v>
      </c>
      <c r="C93" s="1" t="s">
        <v>62</v>
      </c>
      <c r="D93" s="3" t="s">
        <v>717</v>
      </c>
      <c r="E93" s="1" t="s">
        <v>64</v>
      </c>
      <c r="F93" s="4">
        <v>367.77</v>
      </c>
      <c r="G93" s="1" t="s">
        <v>704</v>
      </c>
    </row>
    <row r="94" spans="1:7" ht="30">
      <c r="A94" s="1" t="s">
        <v>716</v>
      </c>
      <c r="B94" s="2">
        <v>2020</v>
      </c>
      <c r="C94" s="1" t="s">
        <v>62</v>
      </c>
      <c r="D94" s="3" t="s">
        <v>717</v>
      </c>
      <c r="E94" s="1" t="s">
        <v>64</v>
      </c>
      <c r="F94" s="4">
        <v>367.77</v>
      </c>
      <c r="G94" s="1" t="s">
        <v>704</v>
      </c>
    </row>
    <row r="95" spans="1:7" ht="30">
      <c r="A95" s="1" t="s">
        <v>716</v>
      </c>
      <c r="B95" s="2">
        <v>2020</v>
      </c>
      <c r="C95" s="1" t="s">
        <v>62</v>
      </c>
      <c r="D95" s="3" t="s">
        <v>717</v>
      </c>
      <c r="E95" s="1" t="s">
        <v>64</v>
      </c>
      <c r="F95" s="4">
        <v>367.77</v>
      </c>
      <c r="G95" s="1" t="s">
        <v>704</v>
      </c>
    </row>
    <row r="96" spans="1:7" ht="30">
      <c r="A96" s="1" t="s">
        <v>716</v>
      </c>
      <c r="B96" s="2">
        <v>2020</v>
      </c>
      <c r="C96" s="1" t="s">
        <v>62</v>
      </c>
      <c r="D96" s="3" t="s">
        <v>717</v>
      </c>
      <c r="E96" s="1" t="s">
        <v>64</v>
      </c>
      <c r="F96" s="4">
        <v>367.77</v>
      </c>
      <c r="G96" s="1" t="s">
        <v>704</v>
      </c>
    </row>
    <row r="97" spans="1:7" ht="30">
      <c r="A97" s="1" t="s">
        <v>716</v>
      </c>
      <c r="B97" s="2">
        <v>2020</v>
      </c>
      <c r="C97" s="1" t="s">
        <v>62</v>
      </c>
      <c r="D97" s="3" t="s">
        <v>717</v>
      </c>
      <c r="E97" s="1" t="s">
        <v>64</v>
      </c>
      <c r="F97" s="4">
        <v>367.77</v>
      </c>
      <c r="G97" s="1" t="s">
        <v>704</v>
      </c>
    </row>
    <row r="98" spans="1:7" ht="30">
      <c r="A98" s="1" t="s">
        <v>716</v>
      </c>
      <c r="B98" s="2">
        <v>2020</v>
      </c>
      <c r="C98" s="1" t="s">
        <v>62</v>
      </c>
      <c r="D98" s="3" t="s">
        <v>717</v>
      </c>
      <c r="E98" s="1" t="s">
        <v>64</v>
      </c>
      <c r="F98" s="4">
        <v>367.77</v>
      </c>
      <c r="G98" s="1" t="s">
        <v>704</v>
      </c>
    </row>
    <row r="99" spans="1:7" ht="30">
      <c r="A99" s="1" t="s">
        <v>716</v>
      </c>
      <c r="B99" s="2">
        <v>2020</v>
      </c>
      <c r="C99" s="1" t="s">
        <v>62</v>
      </c>
      <c r="D99" s="3" t="s">
        <v>717</v>
      </c>
      <c r="E99" s="1" t="s">
        <v>64</v>
      </c>
      <c r="F99" s="4">
        <v>367.77</v>
      </c>
      <c r="G99" s="1" t="s">
        <v>704</v>
      </c>
    </row>
    <row r="100" spans="1:7" ht="30">
      <c r="A100" s="1" t="s">
        <v>716</v>
      </c>
      <c r="B100" s="2">
        <v>2020</v>
      </c>
      <c r="C100" s="1" t="s">
        <v>62</v>
      </c>
      <c r="D100" s="3" t="s">
        <v>717</v>
      </c>
      <c r="E100" s="1" t="s">
        <v>64</v>
      </c>
      <c r="F100" s="4">
        <v>367.77</v>
      </c>
      <c r="G100" s="1" t="s">
        <v>704</v>
      </c>
    </row>
    <row r="101" spans="1:7" ht="30">
      <c r="A101" s="1" t="s">
        <v>716</v>
      </c>
      <c r="B101" s="2">
        <v>2020</v>
      </c>
      <c r="C101" s="1" t="s">
        <v>62</v>
      </c>
      <c r="D101" s="3" t="s">
        <v>717</v>
      </c>
      <c r="E101" s="1" t="s">
        <v>64</v>
      </c>
      <c r="F101" s="4">
        <v>367.77</v>
      </c>
      <c r="G101" s="1" t="s">
        <v>704</v>
      </c>
    </row>
    <row r="102" spans="1:7" ht="30">
      <c r="A102" s="1" t="s">
        <v>716</v>
      </c>
      <c r="B102" s="2">
        <v>2020</v>
      </c>
      <c r="C102" s="1" t="s">
        <v>62</v>
      </c>
      <c r="D102" s="3" t="s">
        <v>717</v>
      </c>
      <c r="E102" s="1" t="s">
        <v>64</v>
      </c>
      <c r="F102" s="4">
        <v>367.77</v>
      </c>
      <c r="G102" s="1" t="s">
        <v>704</v>
      </c>
    </row>
    <row r="103" spans="1:7" ht="30">
      <c r="A103" s="1" t="s">
        <v>716</v>
      </c>
      <c r="B103" s="2">
        <v>2020</v>
      </c>
      <c r="C103" s="1" t="s">
        <v>62</v>
      </c>
      <c r="D103" s="3" t="s">
        <v>717</v>
      </c>
      <c r="E103" s="1" t="s">
        <v>64</v>
      </c>
      <c r="F103" s="4">
        <v>367.77</v>
      </c>
      <c r="G103" s="1" t="s">
        <v>704</v>
      </c>
    </row>
    <row r="104" spans="1:7" ht="30">
      <c r="A104" s="1" t="s">
        <v>716</v>
      </c>
      <c r="B104" s="2">
        <v>2020</v>
      </c>
      <c r="C104" s="1" t="s">
        <v>62</v>
      </c>
      <c r="D104" s="3" t="s">
        <v>717</v>
      </c>
      <c r="E104" s="1" t="s">
        <v>64</v>
      </c>
      <c r="F104" s="4">
        <v>367.77</v>
      </c>
      <c r="G104" s="1" t="s">
        <v>704</v>
      </c>
    </row>
    <row r="105" spans="1:7" ht="30">
      <c r="A105" s="1" t="s">
        <v>716</v>
      </c>
      <c r="B105" s="2">
        <v>2020</v>
      </c>
      <c r="C105" s="1" t="s">
        <v>62</v>
      </c>
      <c r="D105" s="3" t="s">
        <v>717</v>
      </c>
      <c r="E105" s="1" t="s">
        <v>64</v>
      </c>
      <c r="F105" s="4">
        <v>367.77</v>
      </c>
      <c r="G105" s="1" t="s">
        <v>704</v>
      </c>
    </row>
    <row r="106" spans="1:7" ht="30">
      <c r="A106" s="1" t="s">
        <v>716</v>
      </c>
      <c r="B106" s="2">
        <v>2020</v>
      </c>
      <c r="C106" s="1" t="s">
        <v>62</v>
      </c>
      <c r="D106" s="3" t="s">
        <v>717</v>
      </c>
      <c r="E106" s="1" t="s">
        <v>64</v>
      </c>
      <c r="F106" s="4">
        <v>367.77</v>
      </c>
      <c r="G106" s="1" t="s">
        <v>704</v>
      </c>
    </row>
    <row r="107" spans="1:7" ht="30">
      <c r="A107" s="1" t="s">
        <v>716</v>
      </c>
      <c r="B107" s="2">
        <v>2020</v>
      </c>
      <c r="C107" s="1" t="s">
        <v>62</v>
      </c>
      <c r="D107" s="3" t="s">
        <v>717</v>
      </c>
      <c r="E107" s="1" t="s">
        <v>64</v>
      </c>
      <c r="F107" s="4">
        <v>367.77</v>
      </c>
      <c r="G107" s="1" t="s">
        <v>704</v>
      </c>
    </row>
    <row r="108" spans="1:7" ht="30">
      <c r="A108" s="1" t="s">
        <v>716</v>
      </c>
      <c r="B108" s="2">
        <v>2020</v>
      </c>
      <c r="C108" s="1" t="s">
        <v>62</v>
      </c>
      <c r="D108" s="3" t="s">
        <v>717</v>
      </c>
      <c r="E108" s="1" t="s">
        <v>64</v>
      </c>
      <c r="F108" s="4">
        <v>367.77</v>
      </c>
      <c r="G108" s="1" t="s">
        <v>704</v>
      </c>
    </row>
    <row r="109" spans="1:7" ht="30">
      <c r="A109" s="1" t="s">
        <v>716</v>
      </c>
      <c r="B109" s="2">
        <v>2020</v>
      </c>
      <c r="C109" s="1" t="s">
        <v>62</v>
      </c>
      <c r="D109" s="3" t="s">
        <v>717</v>
      </c>
      <c r="E109" s="1" t="s">
        <v>64</v>
      </c>
      <c r="F109" s="4">
        <v>367.77</v>
      </c>
      <c r="G109" s="1" t="s">
        <v>704</v>
      </c>
    </row>
    <row r="110" spans="1:7" ht="30">
      <c r="A110" s="1" t="s">
        <v>716</v>
      </c>
      <c r="B110" s="2">
        <v>2020</v>
      </c>
      <c r="C110" s="1" t="s">
        <v>62</v>
      </c>
      <c r="D110" s="3" t="s">
        <v>717</v>
      </c>
      <c r="E110" s="1" t="s">
        <v>64</v>
      </c>
      <c r="F110" s="4">
        <v>367.77</v>
      </c>
      <c r="G110" s="1" t="s">
        <v>704</v>
      </c>
    </row>
    <row r="111" spans="1:7" ht="30">
      <c r="A111" s="1" t="s">
        <v>716</v>
      </c>
      <c r="B111" s="2">
        <v>2020</v>
      </c>
      <c r="C111" s="1" t="s">
        <v>62</v>
      </c>
      <c r="D111" s="3" t="s">
        <v>717</v>
      </c>
      <c r="E111" s="1" t="s">
        <v>64</v>
      </c>
      <c r="F111" s="4">
        <v>367.77</v>
      </c>
      <c r="G111" s="1" t="s">
        <v>704</v>
      </c>
    </row>
    <row r="112" spans="1:7" ht="30">
      <c r="A112" s="1" t="s">
        <v>716</v>
      </c>
      <c r="B112" s="2">
        <v>2020</v>
      </c>
      <c r="C112" s="1" t="s">
        <v>62</v>
      </c>
      <c r="D112" s="3" t="s">
        <v>717</v>
      </c>
      <c r="E112" s="1" t="s">
        <v>64</v>
      </c>
      <c r="F112" s="4">
        <v>367.77</v>
      </c>
      <c r="G112" s="1" t="s">
        <v>704</v>
      </c>
    </row>
    <row r="113" spans="1:7" ht="30">
      <c r="A113" s="1" t="s">
        <v>716</v>
      </c>
      <c r="B113" s="2">
        <v>2020</v>
      </c>
      <c r="C113" s="1" t="s">
        <v>62</v>
      </c>
      <c r="D113" s="3" t="s">
        <v>717</v>
      </c>
      <c r="E113" s="1" t="s">
        <v>64</v>
      </c>
      <c r="F113" s="4">
        <v>367.77</v>
      </c>
      <c r="G113" s="1" t="s">
        <v>704</v>
      </c>
    </row>
    <row r="114" spans="1:7" ht="30">
      <c r="A114" s="1" t="s">
        <v>716</v>
      </c>
      <c r="B114" s="2">
        <v>2020</v>
      </c>
      <c r="C114" s="1" t="s">
        <v>62</v>
      </c>
      <c r="D114" s="3" t="s">
        <v>717</v>
      </c>
      <c r="E114" s="1" t="s">
        <v>64</v>
      </c>
      <c r="F114" s="4">
        <v>367.77</v>
      </c>
      <c r="G114" s="1" t="s">
        <v>704</v>
      </c>
    </row>
    <row r="115" spans="1:7" ht="30">
      <c r="A115" s="1" t="s">
        <v>716</v>
      </c>
      <c r="B115" s="2">
        <v>2020</v>
      </c>
      <c r="C115" s="1" t="s">
        <v>62</v>
      </c>
      <c r="D115" s="3" t="s">
        <v>717</v>
      </c>
      <c r="E115" s="1" t="s">
        <v>64</v>
      </c>
      <c r="F115" s="4">
        <v>367.77</v>
      </c>
      <c r="G115" s="1" t="s">
        <v>704</v>
      </c>
    </row>
    <row r="116" spans="1:7" ht="30">
      <c r="A116" s="1" t="s">
        <v>716</v>
      </c>
      <c r="B116" s="2">
        <v>2020</v>
      </c>
      <c r="C116" s="1" t="s">
        <v>62</v>
      </c>
      <c r="D116" s="3" t="s">
        <v>717</v>
      </c>
      <c r="E116" s="1" t="s">
        <v>64</v>
      </c>
      <c r="F116" s="4">
        <v>367.77</v>
      </c>
      <c r="G116" s="1" t="s">
        <v>704</v>
      </c>
    </row>
    <row r="117" spans="1:7" ht="30">
      <c r="A117" s="1" t="s">
        <v>716</v>
      </c>
      <c r="B117" s="2">
        <v>2020</v>
      </c>
      <c r="C117" s="1" t="s">
        <v>62</v>
      </c>
      <c r="D117" s="3" t="s">
        <v>717</v>
      </c>
      <c r="E117" s="1" t="s">
        <v>64</v>
      </c>
      <c r="F117" s="4">
        <v>367.77</v>
      </c>
      <c r="G117" s="1" t="s">
        <v>704</v>
      </c>
    </row>
    <row r="118" spans="1:7" ht="30">
      <c r="A118" s="1" t="s">
        <v>713</v>
      </c>
      <c r="B118" s="2">
        <v>2020</v>
      </c>
      <c r="C118" s="1" t="s">
        <v>62</v>
      </c>
      <c r="D118" s="3" t="s">
        <v>718</v>
      </c>
      <c r="E118" s="1" t="s">
        <v>64</v>
      </c>
      <c r="F118" s="4">
        <v>367.77</v>
      </c>
      <c r="G118" s="1" t="s">
        <v>704</v>
      </c>
    </row>
    <row r="119" spans="1:7" ht="30">
      <c r="A119" s="1" t="s">
        <v>713</v>
      </c>
      <c r="B119" s="2">
        <v>2020</v>
      </c>
      <c r="C119" s="1" t="s">
        <v>62</v>
      </c>
      <c r="D119" s="3" t="s">
        <v>718</v>
      </c>
      <c r="E119" s="1" t="s">
        <v>64</v>
      </c>
      <c r="F119" s="4">
        <v>367.77</v>
      </c>
      <c r="G119" s="1" t="s">
        <v>704</v>
      </c>
    </row>
    <row r="120" spans="1:7" ht="30">
      <c r="A120" s="1" t="s">
        <v>713</v>
      </c>
      <c r="B120" s="2">
        <v>2020</v>
      </c>
      <c r="C120" s="1" t="s">
        <v>62</v>
      </c>
      <c r="D120" s="3" t="s">
        <v>719</v>
      </c>
      <c r="E120" s="1" t="s">
        <v>64</v>
      </c>
      <c r="F120" s="4">
        <v>367.77</v>
      </c>
      <c r="G120" s="1" t="s">
        <v>704</v>
      </c>
    </row>
    <row r="121" spans="1:7" ht="30">
      <c r="A121" s="1" t="s">
        <v>711</v>
      </c>
      <c r="B121" s="2">
        <v>2020</v>
      </c>
      <c r="C121" s="1" t="s">
        <v>62</v>
      </c>
      <c r="D121" s="3" t="s">
        <v>720</v>
      </c>
      <c r="E121" s="1" t="s">
        <v>64</v>
      </c>
      <c r="F121" s="4">
        <v>650.66999999999996</v>
      </c>
      <c r="G121" s="1" t="s">
        <v>704</v>
      </c>
    </row>
    <row r="122" spans="1:7" ht="30">
      <c r="A122" s="1" t="s">
        <v>713</v>
      </c>
      <c r="B122" s="2">
        <v>2020</v>
      </c>
      <c r="C122" s="1" t="s">
        <v>62</v>
      </c>
      <c r="D122" s="3" t="s">
        <v>720</v>
      </c>
      <c r="E122" s="1" t="s">
        <v>64</v>
      </c>
      <c r="F122" s="4">
        <v>367.77</v>
      </c>
      <c r="G122" s="1" t="s">
        <v>704</v>
      </c>
    </row>
    <row r="123" spans="1:7" ht="30">
      <c r="A123" s="1" t="s">
        <v>713</v>
      </c>
      <c r="B123" s="2">
        <v>2020</v>
      </c>
      <c r="C123" s="1" t="s">
        <v>62</v>
      </c>
      <c r="D123" s="3" t="s">
        <v>720</v>
      </c>
      <c r="E123" s="1" t="s">
        <v>64</v>
      </c>
      <c r="F123" s="4">
        <v>367.77</v>
      </c>
      <c r="G123" s="1" t="s">
        <v>704</v>
      </c>
    </row>
    <row r="124" spans="1:7" ht="30">
      <c r="A124" s="1" t="s">
        <v>713</v>
      </c>
      <c r="B124" s="2">
        <v>2020</v>
      </c>
      <c r="C124" s="1" t="s">
        <v>62</v>
      </c>
      <c r="D124" s="3" t="s">
        <v>721</v>
      </c>
      <c r="E124" s="1" t="s">
        <v>64</v>
      </c>
      <c r="F124" s="4">
        <v>367.77</v>
      </c>
      <c r="G124" s="1" t="s">
        <v>704</v>
      </c>
    </row>
    <row r="125" spans="1:7" ht="30">
      <c r="A125" s="1" t="s">
        <v>713</v>
      </c>
      <c r="B125" s="2">
        <v>2020</v>
      </c>
      <c r="C125" s="1" t="s">
        <v>62</v>
      </c>
      <c r="D125" s="3" t="s">
        <v>722</v>
      </c>
      <c r="E125" s="1" t="s">
        <v>64</v>
      </c>
      <c r="F125" s="4">
        <v>367.77</v>
      </c>
      <c r="G125" s="1" t="s">
        <v>704</v>
      </c>
    </row>
    <row r="126" spans="1:7" ht="30">
      <c r="A126" s="1" t="s">
        <v>713</v>
      </c>
      <c r="B126" s="2">
        <v>2020</v>
      </c>
      <c r="C126" s="1" t="s">
        <v>62</v>
      </c>
      <c r="D126" s="3" t="s">
        <v>260</v>
      </c>
      <c r="E126" s="1" t="s">
        <v>64</v>
      </c>
      <c r="F126" s="4">
        <v>367.77</v>
      </c>
      <c r="G126" s="1" t="s">
        <v>704</v>
      </c>
    </row>
    <row r="127" spans="1:7" ht="30">
      <c r="A127" s="1" t="s">
        <v>713</v>
      </c>
      <c r="B127" s="2">
        <v>2020</v>
      </c>
      <c r="C127" s="1" t="s">
        <v>62</v>
      </c>
      <c r="D127" s="3" t="s">
        <v>723</v>
      </c>
      <c r="E127" s="1" t="s">
        <v>64</v>
      </c>
      <c r="F127" s="4">
        <v>367.77</v>
      </c>
      <c r="G127" s="1" t="s">
        <v>704</v>
      </c>
    </row>
    <row r="128" spans="1:7" ht="30">
      <c r="A128" s="1" t="s">
        <v>713</v>
      </c>
      <c r="B128" s="2">
        <v>2020</v>
      </c>
      <c r="C128" s="1" t="s">
        <v>62</v>
      </c>
      <c r="D128" s="3" t="s">
        <v>724</v>
      </c>
      <c r="E128" s="1" t="s">
        <v>64</v>
      </c>
      <c r="F128" s="4">
        <v>367.77</v>
      </c>
      <c r="G128" s="1" t="s">
        <v>704</v>
      </c>
    </row>
    <row r="129" spans="1:7" ht="30">
      <c r="A129" s="1" t="s">
        <v>711</v>
      </c>
      <c r="B129" s="2">
        <v>2020</v>
      </c>
      <c r="C129" s="1" t="s">
        <v>62</v>
      </c>
      <c r="D129" s="3" t="s">
        <v>725</v>
      </c>
      <c r="E129" s="1" t="s">
        <v>64</v>
      </c>
      <c r="F129" s="4">
        <v>650.66999999999996</v>
      </c>
      <c r="G129" s="1" t="s">
        <v>704</v>
      </c>
    </row>
    <row r="130" spans="1:7" ht="30">
      <c r="A130" s="1" t="s">
        <v>713</v>
      </c>
      <c r="B130" s="2">
        <v>2020</v>
      </c>
      <c r="C130" s="1" t="s">
        <v>62</v>
      </c>
      <c r="D130" s="3" t="s">
        <v>725</v>
      </c>
      <c r="E130" s="1" t="s">
        <v>64</v>
      </c>
      <c r="F130" s="4">
        <v>367.77</v>
      </c>
      <c r="G130" s="1" t="s">
        <v>704</v>
      </c>
    </row>
    <row r="131" spans="1:7" ht="30">
      <c r="A131" s="1" t="s">
        <v>713</v>
      </c>
      <c r="B131" s="2">
        <v>2020</v>
      </c>
      <c r="C131" s="1" t="s">
        <v>62</v>
      </c>
      <c r="D131" s="3" t="s">
        <v>726</v>
      </c>
      <c r="E131" s="1" t="s">
        <v>64</v>
      </c>
      <c r="F131" s="4">
        <v>367.77</v>
      </c>
      <c r="G131" s="1" t="s">
        <v>704</v>
      </c>
    </row>
    <row r="132" spans="1:7" ht="30">
      <c r="A132" s="1" t="s">
        <v>713</v>
      </c>
      <c r="B132" s="2">
        <v>2020</v>
      </c>
      <c r="C132" s="1" t="s">
        <v>62</v>
      </c>
      <c r="D132" s="3" t="s">
        <v>270</v>
      </c>
      <c r="E132" s="1" t="s">
        <v>64</v>
      </c>
      <c r="F132" s="4">
        <v>367.77</v>
      </c>
      <c r="G132" s="1" t="s">
        <v>704</v>
      </c>
    </row>
    <row r="133" spans="1:7" ht="30">
      <c r="A133" s="1" t="s">
        <v>727</v>
      </c>
      <c r="B133" s="2">
        <v>2020</v>
      </c>
      <c r="C133" s="1" t="s">
        <v>62</v>
      </c>
      <c r="D133" s="3" t="s">
        <v>135</v>
      </c>
      <c r="E133" s="1" t="s">
        <v>64</v>
      </c>
      <c r="F133" s="4">
        <v>774.9</v>
      </c>
      <c r="G133" s="1" t="s">
        <v>704</v>
      </c>
    </row>
    <row r="134" spans="1:7" ht="30">
      <c r="A134" s="1" t="s">
        <v>728</v>
      </c>
      <c r="B134" s="2">
        <v>2020</v>
      </c>
      <c r="C134" s="1" t="s">
        <v>62</v>
      </c>
      <c r="D134" s="3" t="s">
        <v>429</v>
      </c>
      <c r="E134" s="1" t="s">
        <v>64</v>
      </c>
      <c r="F134" s="4">
        <v>774.9</v>
      </c>
      <c r="G134" s="1" t="s">
        <v>704</v>
      </c>
    </row>
    <row r="135" spans="1:7" ht="30">
      <c r="A135" s="1" t="s">
        <v>728</v>
      </c>
      <c r="B135" s="2">
        <v>2020</v>
      </c>
      <c r="C135" s="1" t="s">
        <v>62</v>
      </c>
      <c r="D135" s="3" t="s">
        <v>729</v>
      </c>
      <c r="E135" s="1" t="s">
        <v>64</v>
      </c>
      <c r="F135" s="4">
        <v>774.9</v>
      </c>
      <c r="G135" s="1" t="s">
        <v>704</v>
      </c>
    </row>
    <row r="136" spans="1:7" ht="30">
      <c r="A136" s="1" t="s">
        <v>728</v>
      </c>
      <c r="B136" s="2">
        <v>2020</v>
      </c>
      <c r="C136" s="1" t="s">
        <v>62</v>
      </c>
      <c r="D136" s="3" t="s">
        <v>730</v>
      </c>
      <c r="E136" s="1" t="s">
        <v>64</v>
      </c>
      <c r="F136" s="4">
        <v>774.9</v>
      </c>
      <c r="G136" s="1" t="s">
        <v>704</v>
      </c>
    </row>
    <row r="137" spans="1:7" ht="30">
      <c r="A137" s="1" t="s">
        <v>728</v>
      </c>
      <c r="B137" s="2">
        <v>2020</v>
      </c>
      <c r="C137" s="1" t="s">
        <v>62</v>
      </c>
      <c r="D137" s="3" t="s">
        <v>626</v>
      </c>
      <c r="E137" s="1" t="s">
        <v>64</v>
      </c>
      <c r="F137" s="4">
        <v>774.9</v>
      </c>
      <c r="G137" s="1" t="s">
        <v>704</v>
      </c>
    </row>
    <row r="138" spans="1:7" ht="30">
      <c r="A138" s="1" t="s">
        <v>728</v>
      </c>
      <c r="B138" s="2">
        <v>2020</v>
      </c>
      <c r="C138" s="1" t="s">
        <v>62</v>
      </c>
      <c r="D138" s="3" t="s">
        <v>731</v>
      </c>
      <c r="E138" s="1" t="s">
        <v>64</v>
      </c>
      <c r="F138" s="4">
        <v>774.9</v>
      </c>
      <c r="G138" s="1" t="s">
        <v>704</v>
      </c>
    </row>
    <row r="139" spans="1:7" ht="30">
      <c r="A139" s="1" t="s">
        <v>728</v>
      </c>
      <c r="B139" s="2">
        <v>2020</v>
      </c>
      <c r="C139" s="1" t="s">
        <v>62</v>
      </c>
      <c r="D139" s="3" t="s">
        <v>731</v>
      </c>
      <c r="E139" s="1" t="s">
        <v>64</v>
      </c>
      <c r="F139" s="4">
        <v>774.9</v>
      </c>
      <c r="G139" s="1" t="s">
        <v>704</v>
      </c>
    </row>
    <row r="140" spans="1:7" ht="30">
      <c r="A140" s="1" t="s">
        <v>732</v>
      </c>
      <c r="B140" s="2">
        <v>2021</v>
      </c>
      <c r="C140" s="1" t="s">
        <v>1</v>
      </c>
      <c r="D140" s="3" t="s">
        <v>733</v>
      </c>
      <c r="E140" s="1" t="s">
        <v>8</v>
      </c>
      <c r="F140" s="4">
        <v>2706</v>
      </c>
      <c r="G140" s="1" t="s">
        <v>704</v>
      </c>
    </row>
    <row r="141" spans="1:7" ht="30">
      <c r="A141" s="1" t="s">
        <v>728</v>
      </c>
      <c r="B141" s="2">
        <v>2020</v>
      </c>
      <c r="C141" s="1" t="s">
        <v>62</v>
      </c>
      <c r="D141" s="3" t="s">
        <v>734</v>
      </c>
      <c r="E141" s="1" t="s">
        <v>64</v>
      </c>
      <c r="F141" s="4">
        <v>774.9</v>
      </c>
      <c r="G141" s="1" t="s">
        <v>704</v>
      </c>
    </row>
    <row r="142" spans="1:7" ht="30">
      <c r="A142" s="1" t="s">
        <v>728</v>
      </c>
      <c r="B142" s="2">
        <v>2020</v>
      </c>
      <c r="C142" s="1" t="s">
        <v>62</v>
      </c>
      <c r="D142" s="3" t="s">
        <v>735</v>
      </c>
      <c r="E142" s="1" t="s">
        <v>64</v>
      </c>
      <c r="F142" s="4">
        <v>774.9</v>
      </c>
      <c r="G142" s="1" t="s">
        <v>704</v>
      </c>
    </row>
    <row r="143" spans="1:7" ht="30">
      <c r="A143" s="1" t="s">
        <v>728</v>
      </c>
      <c r="B143" s="2">
        <v>2020</v>
      </c>
      <c r="C143" s="1" t="s">
        <v>62</v>
      </c>
      <c r="D143" s="3" t="s">
        <v>736</v>
      </c>
      <c r="E143" s="1" t="s">
        <v>64</v>
      </c>
      <c r="F143" s="4">
        <v>774.9</v>
      </c>
      <c r="G143" s="1" t="s">
        <v>704</v>
      </c>
    </row>
    <row r="144" spans="1:7" ht="30">
      <c r="A144" s="1" t="s">
        <v>728</v>
      </c>
      <c r="B144" s="2">
        <v>2020</v>
      </c>
      <c r="C144" s="1" t="s">
        <v>62</v>
      </c>
      <c r="D144" s="3" t="s">
        <v>141</v>
      </c>
      <c r="E144" s="1" t="s">
        <v>64</v>
      </c>
      <c r="F144" s="4">
        <v>774.9</v>
      </c>
      <c r="G144" s="1" t="s">
        <v>704</v>
      </c>
    </row>
    <row r="145" spans="1:7" ht="30">
      <c r="A145" s="1" t="s">
        <v>728</v>
      </c>
      <c r="B145" s="2">
        <v>2020</v>
      </c>
      <c r="C145" s="1" t="s">
        <v>62</v>
      </c>
      <c r="D145" s="3" t="s">
        <v>737</v>
      </c>
      <c r="E145" s="1" t="s">
        <v>64</v>
      </c>
      <c r="F145" s="4">
        <v>774.9</v>
      </c>
      <c r="G145" s="1" t="s">
        <v>704</v>
      </c>
    </row>
    <row r="146" spans="1:7" ht="30">
      <c r="A146" s="1" t="s">
        <v>728</v>
      </c>
      <c r="B146" s="2">
        <v>2020</v>
      </c>
      <c r="C146" s="1" t="s">
        <v>62</v>
      </c>
      <c r="D146" s="3" t="s">
        <v>738</v>
      </c>
      <c r="E146" s="1" t="s">
        <v>64</v>
      </c>
      <c r="F146" s="4">
        <v>774.9</v>
      </c>
      <c r="G146" s="1" t="s">
        <v>704</v>
      </c>
    </row>
    <row r="147" spans="1:7" ht="30">
      <c r="A147" s="1" t="s">
        <v>728</v>
      </c>
      <c r="B147" s="2">
        <v>2020</v>
      </c>
      <c r="C147" s="1" t="s">
        <v>62</v>
      </c>
      <c r="D147" s="3" t="s">
        <v>441</v>
      </c>
      <c r="E147" s="1" t="s">
        <v>64</v>
      </c>
      <c r="F147" s="4">
        <v>774.9</v>
      </c>
      <c r="G147" s="1" t="s">
        <v>704</v>
      </c>
    </row>
    <row r="148" spans="1:7" ht="30">
      <c r="A148" s="1" t="s">
        <v>728</v>
      </c>
      <c r="B148" s="2">
        <v>2020</v>
      </c>
      <c r="C148" s="1" t="s">
        <v>62</v>
      </c>
      <c r="D148" s="3" t="s">
        <v>739</v>
      </c>
      <c r="E148" s="1" t="s">
        <v>64</v>
      </c>
      <c r="F148" s="4">
        <v>774.9</v>
      </c>
      <c r="G148" s="1" t="s">
        <v>704</v>
      </c>
    </row>
    <row r="149" spans="1:7" ht="30">
      <c r="A149" s="1" t="s">
        <v>728</v>
      </c>
      <c r="B149" s="2">
        <v>2020</v>
      </c>
      <c r="C149" s="1" t="s">
        <v>62</v>
      </c>
      <c r="D149" s="3" t="s">
        <v>740</v>
      </c>
      <c r="E149" s="1" t="s">
        <v>64</v>
      </c>
      <c r="F149" s="4">
        <v>774.9</v>
      </c>
      <c r="G149" s="1" t="s">
        <v>704</v>
      </c>
    </row>
    <row r="150" spans="1:7" ht="30">
      <c r="A150" s="1" t="s">
        <v>728</v>
      </c>
      <c r="B150" s="2">
        <v>2020</v>
      </c>
      <c r="C150" s="1" t="s">
        <v>62</v>
      </c>
      <c r="D150" s="3" t="s">
        <v>26</v>
      </c>
      <c r="E150" s="1" t="s">
        <v>64</v>
      </c>
      <c r="F150" s="4">
        <v>774.9</v>
      </c>
      <c r="G150" s="1" t="s">
        <v>704</v>
      </c>
    </row>
    <row r="151" spans="1:7" ht="30">
      <c r="A151" s="1" t="s">
        <v>728</v>
      </c>
      <c r="B151" s="2">
        <v>2020</v>
      </c>
      <c r="C151" s="1" t="s">
        <v>62</v>
      </c>
      <c r="D151" s="3" t="s">
        <v>741</v>
      </c>
      <c r="E151" s="1" t="s">
        <v>64</v>
      </c>
      <c r="F151" s="4">
        <v>774.9</v>
      </c>
      <c r="G151" s="1" t="s">
        <v>704</v>
      </c>
    </row>
    <row r="152" spans="1:7" ht="30">
      <c r="A152" s="1" t="s">
        <v>728</v>
      </c>
      <c r="B152" s="2">
        <v>2020</v>
      </c>
      <c r="C152" s="1" t="s">
        <v>62</v>
      </c>
      <c r="D152" s="3" t="s">
        <v>741</v>
      </c>
      <c r="E152" s="1" t="s">
        <v>64</v>
      </c>
      <c r="F152" s="4">
        <v>774.9</v>
      </c>
      <c r="G152" s="1" t="s">
        <v>704</v>
      </c>
    </row>
    <row r="153" spans="1:7" ht="30">
      <c r="A153" s="1" t="s">
        <v>728</v>
      </c>
      <c r="B153" s="2">
        <v>2020</v>
      </c>
      <c r="C153" s="1" t="s">
        <v>62</v>
      </c>
      <c r="D153" s="3" t="s">
        <v>742</v>
      </c>
      <c r="E153" s="1" t="s">
        <v>64</v>
      </c>
      <c r="F153" s="4">
        <v>774.9</v>
      </c>
      <c r="G153" s="1" t="s">
        <v>704</v>
      </c>
    </row>
    <row r="154" spans="1:7" ht="30">
      <c r="A154" s="1" t="s">
        <v>728</v>
      </c>
      <c r="B154" s="2">
        <v>2020</v>
      </c>
      <c r="C154" s="1" t="s">
        <v>62</v>
      </c>
      <c r="D154" s="3" t="s">
        <v>742</v>
      </c>
      <c r="E154" s="1" t="s">
        <v>64</v>
      </c>
      <c r="F154" s="4">
        <v>774.9</v>
      </c>
      <c r="G154" s="1" t="s">
        <v>704</v>
      </c>
    </row>
    <row r="155" spans="1:7" ht="30">
      <c r="A155" s="1" t="s">
        <v>743</v>
      </c>
      <c r="B155" s="2">
        <v>2021</v>
      </c>
      <c r="C155" s="1" t="s">
        <v>1</v>
      </c>
      <c r="D155" s="3" t="s">
        <v>744</v>
      </c>
      <c r="E155" s="1" t="s">
        <v>8</v>
      </c>
      <c r="F155" s="4">
        <v>1798.99</v>
      </c>
      <c r="G155" s="1" t="s">
        <v>704</v>
      </c>
    </row>
    <row r="156" spans="1:7" ht="30">
      <c r="A156" s="1" t="s">
        <v>745</v>
      </c>
      <c r="B156" s="2">
        <v>2021</v>
      </c>
      <c r="C156" s="1" t="s">
        <v>62</v>
      </c>
      <c r="D156" s="3" t="s">
        <v>746</v>
      </c>
      <c r="E156" s="1" t="s">
        <v>64</v>
      </c>
      <c r="F156" s="4">
        <v>774.9</v>
      </c>
      <c r="G156" s="1" t="s">
        <v>704</v>
      </c>
    </row>
    <row r="157" spans="1:7" ht="45">
      <c r="A157" s="1" t="s">
        <v>747</v>
      </c>
      <c r="B157" s="2">
        <v>2021</v>
      </c>
      <c r="C157" s="1" t="s">
        <v>1</v>
      </c>
      <c r="D157" s="3" t="s">
        <v>746</v>
      </c>
      <c r="E157" s="1" t="s">
        <v>8</v>
      </c>
      <c r="F157" s="4">
        <v>1599</v>
      </c>
      <c r="G157" s="1" t="s">
        <v>704</v>
      </c>
    </row>
    <row r="158" spans="1:7" ht="45">
      <c r="A158" s="1" t="s">
        <v>747</v>
      </c>
      <c r="B158" s="2">
        <v>2021</v>
      </c>
      <c r="C158" s="1" t="s">
        <v>1</v>
      </c>
      <c r="D158" s="3" t="s">
        <v>748</v>
      </c>
      <c r="E158" s="1" t="s">
        <v>8</v>
      </c>
      <c r="F158" s="4">
        <v>1599</v>
      </c>
      <c r="G158" s="1" t="s">
        <v>704</v>
      </c>
    </row>
    <row r="159" spans="1:7" ht="45">
      <c r="A159" s="1" t="s">
        <v>747</v>
      </c>
      <c r="B159" s="2">
        <v>2021</v>
      </c>
      <c r="C159" s="1" t="s">
        <v>1</v>
      </c>
      <c r="D159" s="3" t="s">
        <v>749</v>
      </c>
      <c r="E159" s="1" t="s">
        <v>8</v>
      </c>
      <c r="F159" s="4">
        <v>1599</v>
      </c>
      <c r="G159" s="1" t="s">
        <v>704</v>
      </c>
    </row>
    <row r="160" spans="1:7" ht="30">
      <c r="A160" s="1" t="s">
        <v>745</v>
      </c>
      <c r="B160" s="2">
        <v>2021</v>
      </c>
      <c r="C160" s="1" t="s">
        <v>62</v>
      </c>
      <c r="D160" s="3" t="s">
        <v>750</v>
      </c>
      <c r="E160" s="1" t="s">
        <v>64</v>
      </c>
      <c r="F160" s="4">
        <v>774.9</v>
      </c>
      <c r="G160" s="1" t="s">
        <v>704</v>
      </c>
    </row>
    <row r="161" spans="1:7" ht="30">
      <c r="A161" s="1" t="s">
        <v>728</v>
      </c>
      <c r="B161" s="2">
        <v>2020</v>
      </c>
      <c r="C161" s="1" t="s">
        <v>62</v>
      </c>
      <c r="D161" s="3" t="s">
        <v>288</v>
      </c>
      <c r="E161" s="1" t="s">
        <v>64</v>
      </c>
      <c r="F161" s="4">
        <v>774.9</v>
      </c>
      <c r="G161" s="1" t="s">
        <v>704</v>
      </c>
    </row>
    <row r="162" spans="1:7" ht="30">
      <c r="A162" s="1" t="s">
        <v>745</v>
      </c>
      <c r="B162" s="2">
        <v>2021</v>
      </c>
      <c r="C162" s="1" t="s">
        <v>62</v>
      </c>
      <c r="D162" s="3" t="s">
        <v>751</v>
      </c>
      <c r="E162" s="1" t="s">
        <v>64</v>
      </c>
      <c r="F162" s="4">
        <v>774.9</v>
      </c>
      <c r="G162" s="1" t="s">
        <v>704</v>
      </c>
    </row>
    <row r="163" spans="1:7" ht="30">
      <c r="A163" s="1" t="s">
        <v>728</v>
      </c>
      <c r="B163" s="2">
        <v>2020</v>
      </c>
      <c r="C163" s="1" t="s">
        <v>62</v>
      </c>
      <c r="D163" s="3" t="s">
        <v>752</v>
      </c>
      <c r="E163" s="1" t="s">
        <v>64</v>
      </c>
      <c r="F163" s="4">
        <v>774.9</v>
      </c>
      <c r="G163" s="1" t="s">
        <v>704</v>
      </c>
    </row>
    <row r="164" spans="1:7" ht="30">
      <c r="A164" s="1" t="s">
        <v>745</v>
      </c>
      <c r="B164" s="2">
        <v>2021</v>
      </c>
      <c r="C164" s="1" t="s">
        <v>62</v>
      </c>
      <c r="D164" s="3" t="s">
        <v>753</v>
      </c>
      <c r="E164" s="1" t="s">
        <v>64</v>
      </c>
      <c r="F164" s="4">
        <v>774.9</v>
      </c>
      <c r="G164" s="1" t="s">
        <v>704</v>
      </c>
    </row>
    <row r="165" spans="1:7" ht="30">
      <c r="A165" s="1" t="s">
        <v>745</v>
      </c>
      <c r="B165" s="2">
        <v>2021</v>
      </c>
      <c r="C165" s="1" t="s">
        <v>62</v>
      </c>
      <c r="D165" s="3" t="s">
        <v>754</v>
      </c>
      <c r="E165" s="1" t="s">
        <v>64</v>
      </c>
      <c r="F165" s="4">
        <v>774.9</v>
      </c>
      <c r="G165" s="1" t="s">
        <v>704</v>
      </c>
    </row>
    <row r="166" spans="1:7" ht="30">
      <c r="A166" s="1" t="s">
        <v>745</v>
      </c>
      <c r="B166" s="2">
        <v>2021</v>
      </c>
      <c r="C166" s="1" t="s">
        <v>62</v>
      </c>
      <c r="D166" s="3" t="s">
        <v>755</v>
      </c>
      <c r="E166" s="1" t="s">
        <v>64</v>
      </c>
      <c r="F166" s="4">
        <v>774.9</v>
      </c>
      <c r="G166" s="1" t="s">
        <v>704</v>
      </c>
    </row>
    <row r="167" spans="1:7" ht="30">
      <c r="A167" s="1" t="s">
        <v>756</v>
      </c>
      <c r="B167" s="2">
        <v>2021</v>
      </c>
      <c r="C167" s="1" t="s">
        <v>1</v>
      </c>
      <c r="D167" s="3" t="s">
        <v>757</v>
      </c>
      <c r="E167" s="1" t="s">
        <v>8</v>
      </c>
      <c r="F167" s="4">
        <v>4196.76</v>
      </c>
      <c r="G167" s="1" t="s">
        <v>704</v>
      </c>
    </row>
    <row r="168" spans="1:7" ht="30">
      <c r="A168" s="1" t="s">
        <v>745</v>
      </c>
      <c r="B168" s="2">
        <v>2021</v>
      </c>
      <c r="C168" s="1" t="s">
        <v>62</v>
      </c>
      <c r="D168" s="3" t="s">
        <v>291</v>
      </c>
      <c r="E168" s="1" t="s">
        <v>64</v>
      </c>
      <c r="F168" s="4">
        <v>774.9</v>
      </c>
      <c r="G168" s="1" t="s">
        <v>704</v>
      </c>
    </row>
    <row r="169" spans="1:7" ht="30">
      <c r="A169" s="1" t="s">
        <v>745</v>
      </c>
      <c r="B169" s="2">
        <v>2021</v>
      </c>
      <c r="C169" s="1" t="s">
        <v>62</v>
      </c>
      <c r="D169" s="3" t="s">
        <v>291</v>
      </c>
      <c r="E169" s="1" t="s">
        <v>64</v>
      </c>
      <c r="F169" s="4">
        <v>774.9</v>
      </c>
      <c r="G169" s="1" t="s">
        <v>704</v>
      </c>
    </row>
    <row r="170" spans="1:7" ht="30">
      <c r="A170" s="1" t="s">
        <v>745</v>
      </c>
      <c r="B170" s="2">
        <v>2021</v>
      </c>
      <c r="C170" s="1" t="s">
        <v>62</v>
      </c>
      <c r="D170" s="3" t="s">
        <v>758</v>
      </c>
      <c r="E170" s="1" t="s">
        <v>64</v>
      </c>
      <c r="F170" s="4">
        <v>774.9</v>
      </c>
      <c r="G170" s="1" t="s">
        <v>704</v>
      </c>
    </row>
    <row r="171" spans="1:7" ht="30">
      <c r="A171" s="1" t="s">
        <v>745</v>
      </c>
      <c r="B171" s="2">
        <v>2021</v>
      </c>
      <c r="C171" s="1" t="s">
        <v>62</v>
      </c>
      <c r="D171" s="3" t="s">
        <v>452</v>
      </c>
      <c r="E171" s="1" t="s">
        <v>64</v>
      </c>
      <c r="F171" s="4">
        <v>774.9</v>
      </c>
      <c r="G171" s="1" t="s">
        <v>704</v>
      </c>
    </row>
    <row r="172" spans="1:7" ht="30">
      <c r="A172" s="1" t="s">
        <v>745</v>
      </c>
      <c r="B172" s="2">
        <v>2021</v>
      </c>
      <c r="C172" s="1" t="s">
        <v>62</v>
      </c>
      <c r="D172" s="3" t="s">
        <v>452</v>
      </c>
      <c r="E172" s="1" t="s">
        <v>64</v>
      </c>
      <c r="F172" s="4">
        <v>774.9</v>
      </c>
      <c r="G172" s="1" t="s">
        <v>704</v>
      </c>
    </row>
    <row r="173" spans="1:7" ht="30">
      <c r="A173" s="1" t="s">
        <v>745</v>
      </c>
      <c r="B173" s="2">
        <v>2021</v>
      </c>
      <c r="C173" s="1" t="s">
        <v>62</v>
      </c>
      <c r="D173" s="3" t="s">
        <v>759</v>
      </c>
      <c r="E173" s="1" t="s">
        <v>64</v>
      </c>
      <c r="F173" s="4">
        <v>774.9</v>
      </c>
      <c r="G173" s="1" t="s">
        <v>704</v>
      </c>
    </row>
    <row r="174" spans="1:7" ht="30">
      <c r="A174" s="1" t="s">
        <v>760</v>
      </c>
      <c r="B174" s="2">
        <v>2022</v>
      </c>
      <c r="C174" s="1" t="s">
        <v>62</v>
      </c>
      <c r="D174" s="3" t="s">
        <v>761</v>
      </c>
      <c r="E174" s="1" t="s">
        <v>64</v>
      </c>
      <c r="F174" s="4">
        <v>774.9</v>
      </c>
      <c r="G174" s="1" t="s">
        <v>704</v>
      </c>
    </row>
    <row r="175" spans="1:7" ht="30">
      <c r="A175" s="1" t="s">
        <v>745</v>
      </c>
      <c r="B175" s="2">
        <v>2021</v>
      </c>
      <c r="C175" s="1" t="s">
        <v>62</v>
      </c>
      <c r="D175" s="3" t="s">
        <v>762</v>
      </c>
      <c r="E175" s="1" t="s">
        <v>64</v>
      </c>
      <c r="F175" s="4">
        <v>774.9</v>
      </c>
      <c r="G175" s="1" t="s">
        <v>704</v>
      </c>
    </row>
    <row r="176" spans="1:7" ht="30">
      <c r="A176" s="1" t="s">
        <v>745</v>
      </c>
      <c r="B176" s="2">
        <v>2021</v>
      </c>
      <c r="C176" s="1" t="s">
        <v>62</v>
      </c>
      <c r="D176" s="3" t="s">
        <v>454</v>
      </c>
      <c r="E176" s="1" t="s">
        <v>64</v>
      </c>
      <c r="F176" s="4">
        <v>774.9</v>
      </c>
      <c r="G176" s="1" t="s">
        <v>704</v>
      </c>
    </row>
    <row r="177" spans="1:7" ht="30">
      <c r="A177" s="1" t="s">
        <v>745</v>
      </c>
      <c r="B177" s="2">
        <v>2021</v>
      </c>
      <c r="C177" s="1" t="s">
        <v>62</v>
      </c>
      <c r="D177" s="3" t="s">
        <v>763</v>
      </c>
      <c r="E177" s="1" t="s">
        <v>64</v>
      </c>
      <c r="F177" s="4">
        <v>774.9</v>
      </c>
      <c r="G177" s="1" t="s">
        <v>704</v>
      </c>
    </row>
    <row r="178" spans="1:7" ht="30">
      <c r="A178" s="1" t="s">
        <v>745</v>
      </c>
      <c r="B178" s="2">
        <v>2021</v>
      </c>
      <c r="C178" s="1" t="s">
        <v>62</v>
      </c>
      <c r="D178" s="3" t="s">
        <v>763</v>
      </c>
      <c r="E178" s="1" t="s">
        <v>64</v>
      </c>
      <c r="F178" s="4">
        <v>774.9</v>
      </c>
      <c r="G178" s="1" t="s">
        <v>704</v>
      </c>
    </row>
    <row r="179" spans="1:7" ht="30">
      <c r="A179" s="1" t="s">
        <v>745</v>
      </c>
      <c r="B179" s="2">
        <v>2021</v>
      </c>
      <c r="C179" s="1" t="s">
        <v>62</v>
      </c>
      <c r="D179" s="3" t="s">
        <v>764</v>
      </c>
      <c r="E179" s="1" t="s">
        <v>64</v>
      </c>
      <c r="F179" s="4">
        <v>774.9</v>
      </c>
      <c r="G179" s="1" t="s">
        <v>704</v>
      </c>
    </row>
    <row r="180" spans="1:7" ht="30">
      <c r="A180" s="1" t="s">
        <v>745</v>
      </c>
      <c r="B180" s="2">
        <v>2021</v>
      </c>
      <c r="C180" s="1" t="s">
        <v>62</v>
      </c>
      <c r="D180" s="3" t="s">
        <v>765</v>
      </c>
      <c r="E180" s="1" t="s">
        <v>64</v>
      </c>
      <c r="F180" s="4">
        <v>774.9</v>
      </c>
      <c r="G180" s="1" t="s">
        <v>704</v>
      </c>
    </row>
    <row r="181" spans="1:7" ht="30">
      <c r="A181" s="1" t="s">
        <v>745</v>
      </c>
      <c r="B181" s="2">
        <v>2021</v>
      </c>
      <c r="C181" s="1" t="s">
        <v>62</v>
      </c>
      <c r="D181" s="3" t="s">
        <v>299</v>
      </c>
      <c r="E181" s="1" t="s">
        <v>64</v>
      </c>
      <c r="F181" s="4">
        <v>774.9</v>
      </c>
      <c r="G181" s="1" t="s">
        <v>704</v>
      </c>
    </row>
    <row r="182" spans="1:7" ht="30">
      <c r="A182" s="1" t="s">
        <v>745</v>
      </c>
      <c r="B182" s="2">
        <v>2021</v>
      </c>
      <c r="C182" s="1" t="s">
        <v>62</v>
      </c>
      <c r="D182" s="3" t="s">
        <v>299</v>
      </c>
      <c r="E182" s="1" t="s">
        <v>64</v>
      </c>
      <c r="F182" s="4">
        <v>774.9</v>
      </c>
      <c r="G182" s="1" t="s">
        <v>704</v>
      </c>
    </row>
    <row r="183" spans="1:7" ht="30">
      <c r="A183" s="1" t="s">
        <v>745</v>
      </c>
      <c r="B183" s="2">
        <v>2021</v>
      </c>
      <c r="C183" s="1" t="s">
        <v>62</v>
      </c>
      <c r="D183" s="3" t="s">
        <v>636</v>
      </c>
      <c r="E183" s="1" t="s">
        <v>64</v>
      </c>
      <c r="F183" s="4">
        <v>774.9</v>
      </c>
      <c r="G183" s="1" t="s">
        <v>704</v>
      </c>
    </row>
    <row r="184" spans="1:7" ht="30">
      <c r="A184" s="1" t="s">
        <v>745</v>
      </c>
      <c r="B184" s="2">
        <v>2021</v>
      </c>
      <c r="C184" s="1" t="s">
        <v>62</v>
      </c>
      <c r="D184" s="3" t="s">
        <v>636</v>
      </c>
      <c r="E184" s="1" t="s">
        <v>64</v>
      </c>
      <c r="F184" s="4">
        <v>774.9</v>
      </c>
      <c r="G184" s="1" t="s">
        <v>704</v>
      </c>
    </row>
    <row r="185" spans="1:7" ht="30">
      <c r="A185" s="1" t="s">
        <v>745</v>
      </c>
      <c r="B185" s="2">
        <v>2021</v>
      </c>
      <c r="C185" s="1" t="s">
        <v>62</v>
      </c>
      <c r="D185" s="3" t="s">
        <v>636</v>
      </c>
      <c r="E185" s="1" t="s">
        <v>64</v>
      </c>
      <c r="F185" s="4">
        <v>774.9</v>
      </c>
      <c r="G185" s="1" t="s">
        <v>704</v>
      </c>
    </row>
    <row r="186" spans="1:7" ht="30">
      <c r="A186" s="1" t="s">
        <v>745</v>
      </c>
      <c r="B186" s="2">
        <v>2021</v>
      </c>
      <c r="C186" s="1" t="s">
        <v>62</v>
      </c>
      <c r="D186" s="3" t="s">
        <v>307</v>
      </c>
      <c r="E186" s="1" t="s">
        <v>64</v>
      </c>
      <c r="F186" s="4">
        <v>774.9</v>
      </c>
      <c r="G186" s="1" t="s">
        <v>704</v>
      </c>
    </row>
    <row r="187" spans="1:7" ht="30">
      <c r="A187" s="1" t="s">
        <v>745</v>
      </c>
      <c r="B187" s="2">
        <v>2021</v>
      </c>
      <c r="C187" s="1" t="s">
        <v>62</v>
      </c>
      <c r="D187" s="3" t="s">
        <v>575</v>
      </c>
      <c r="E187" s="1" t="s">
        <v>64</v>
      </c>
      <c r="F187" s="4">
        <v>774.9</v>
      </c>
      <c r="G187" s="1" t="s">
        <v>704</v>
      </c>
    </row>
    <row r="188" spans="1:7" ht="30">
      <c r="A188" s="1" t="s">
        <v>745</v>
      </c>
      <c r="B188" s="2">
        <v>2021</v>
      </c>
      <c r="C188" s="1" t="s">
        <v>62</v>
      </c>
      <c r="D188" s="3" t="s">
        <v>766</v>
      </c>
      <c r="E188" s="1" t="s">
        <v>64</v>
      </c>
      <c r="F188" s="4">
        <v>774.9</v>
      </c>
      <c r="G188" s="1" t="s">
        <v>704</v>
      </c>
    </row>
    <row r="189" spans="1:7" ht="30">
      <c r="A189" s="1" t="s">
        <v>745</v>
      </c>
      <c r="B189" s="2">
        <v>2021</v>
      </c>
      <c r="C189" s="1" t="s">
        <v>62</v>
      </c>
      <c r="D189" s="3" t="s">
        <v>767</v>
      </c>
      <c r="E189" s="1" t="s">
        <v>64</v>
      </c>
      <c r="F189" s="4">
        <v>774.9</v>
      </c>
      <c r="G189" s="1" t="s">
        <v>704</v>
      </c>
    </row>
    <row r="190" spans="1:7" ht="30">
      <c r="A190" s="1" t="s">
        <v>745</v>
      </c>
      <c r="B190" s="2">
        <v>2021</v>
      </c>
      <c r="C190" s="1" t="s">
        <v>62</v>
      </c>
      <c r="D190" s="3" t="s">
        <v>768</v>
      </c>
      <c r="E190" s="1" t="s">
        <v>64</v>
      </c>
      <c r="F190" s="4">
        <v>774.9</v>
      </c>
      <c r="G190" s="1" t="s">
        <v>704</v>
      </c>
    </row>
    <row r="191" spans="1:7" ht="30">
      <c r="A191" s="1" t="s">
        <v>745</v>
      </c>
      <c r="B191" s="2">
        <v>2021</v>
      </c>
      <c r="C191" s="1" t="s">
        <v>62</v>
      </c>
      <c r="D191" s="3" t="s">
        <v>769</v>
      </c>
      <c r="E191" s="1" t="s">
        <v>64</v>
      </c>
      <c r="F191" s="4">
        <v>774.9</v>
      </c>
      <c r="G191" s="1" t="s">
        <v>704</v>
      </c>
    </row>
    <row r="192" spans="1:7" ht="30">
      <c r="A192" s="1" t="s">
        <v>745</v>
      </c>
      <c r="B192" s="2">
        <v>2021</v>
      </c>
      <c r="C192" s="1" t="s">
        <v>62</v>
      </c>
      <c r="D192" s="3" t="s">
        <v>642</v>
      </c>
      <c r="E192" s="1" t="s">
        <v>64</v>
      </c>
      <c r="F192" s="4">
        <v>774.9</v>
      </c>
      <c r="G192" s="1" t="s">
        <v>704</v>
      </c>
    </row>
    <row r="193" spans="1:7" ht="30">
      <c r="A193" s="1" t="s">
        <v>745</v>
      </c>
      <c r="B193" s="2">
        <v>2021</v>
      </c>
      <c r="C193" s="1" t="s">
        <v>62</v>
      </c>
      <c r="D193" s="3" t="s">
        <v>770</v>
      </c>
      <c r="E193" s="1" t="s">
        <v>64</v>
      </c>
      <c r="F193" s="4">
        <v>774.9</v>
      </c>
      <c r="G193" s="1" t="s">
        <v>704</v>
      </c>
    </row>
    <row r="194" spans="1:7" ht="30">
      <c r="A194" s="1" t="s">
        <v>745</v>
      </c>
      <c r="B194" s="2">
        <v>2021</v>
      </c>
      <c r="C194" s="1" t="s">
        <v>62</v>
      </c>
      <c r="D194" s="3" t="s">
        <v>643</v>
      </c>
      <c r="E194" s="1" t="s">
        <v>64</v>
      </c>
      <c r="F194" s="4">
        <v>774.9</v>
      </c>
      <c r="G194" s="1" t="s">
        <v>704</v>
      </c>
    </row>
    <row r="195" spans="1:7" ht="30">
      <c r="A195" s="1" t="s">
        <v>745</v>
      </c>
      <c r="B195" s="2">
        <v>2021</v>
      </c>
      <c r="C195" s="1" t="s">
        <v>62</v>
      </c>
      <c r="D195" s="3" t="s">
        <v>649</v>
      </c>
      <c r="E195" s="1" t="s">
        <v>64</v>
      </c>
      <c r="F195" s="4">
        <v>774.9</v>
      </c>
      <c r="G195" s="1" t="s">
        <v>704</v>
      </c>
    </row>
    <row r="196" spans="1:7" ht="30">
      <c r="A196" s="1" t="s">
        <v>745</v>
      </c>
      <c r="B196" s="2">
        <v>2021</v>
      </c>
      <c r="C196" s="1" t="s">
        <v>62</v>
      </c>
      <c r="D196" s="3" t="s">
        <v>650</v>
      </c>
      <c r="E196" s="1" t="s">
        <v>64</v>
      </c>
      <c r="F196" s="4">
        <v>774.9</v>
      </c>
      <c r="G196" s="1" t="s">
        <v>704</v>
      </c>
    </row>
    <row r="197" spans="1:7" ht="30">
      <c r="A197" s="1" t="s">
        <v>771</v>
      </c>
      <c r="B197" s="2">
        <v>2022</v>
      </c>
      <c r="C197" s="1" t="s">
        <v>1</v>
      </c>
      <c r="D197" s="3" t="s">
        <v>772</v>
      </c>
      <c r="E197" s="1" t="s">
        <v>8</v>
      </c>
      <c r="F197" s="4">
        <v>5842.5</v>
      </c>
      <c r="G197" s="1" t="s">
        <v>704</v>
      </c>
    </row>
    <row r="198" spans="1:7" ht="30">
      <c r="A198" s="1" t="s">
        <v>773</v>
      </c>
      <c r="B198" s="2">
        <v>2022</v>
      </c>
      <c r="C198" s="1" t="s">
        <v>1</v>
      </c>
      <c r="D198" s="3" t="s">
        <v>774</v>
      </c>
      <c r="E198" s="1" t="s">
        <v>8</v>
      </c>
      <c r="F198" s="4">
        <v>1500.6</v>
      </c>
      <c r="G198" s="1" t="s">
        <v>704</v>
      </c>
    </row>
    <row r="199" spans="1:7" ht="30">
      <c r="A199" s="1" t="s">
        <v>773</v>
      </c>
      <c r="B199" s="2">
        <v>2022</v>
      </c>
      <c r="C199" s="1" t="s">
        <v>1</v>
      </c>
      <c r="D199" s="3" t="s">
        <v>774</v>
      </c>
      <c r="E199" s="1" t="s">
        <v>8</v>
      </c>
      <c r="F199" s="4">
        <v>1500.6</v>
      </c>
      <c r="G199" s="1" t="s">
        <v>704</v>
      </c>
    </row>
    <row r="200" spans="1:7" ht="30">
      <c r="A200" s="1" t="s">
        <v>773</v>
      </c>
      <c r="B200" s="2">
        <v>2022</v>
      </c>
      <c r="C200" s="1" t="s">
        <v>1</v>
      </c>
      <c r="D200" s="3" t="s">
        <v>774</v>
      </c>
      <c r="E200" s="1" t="s">
        <v>8</v>
      </c>
      <c r="F200" s="4">
        <v>1500.6</v>
      </c>
      <c r="G200" s="1" t="s">
        <v>704</v>
      </c>
    </row>
    <row r="201" spans="1:7" ht="30">
      <c r="A201" s="1" t="s">
        <v>773</v>
      </c>
      <c r="B201" s="2">
        <v>2022</v>
      </c>
      <c r="C201" s="1" t="s">
        <v>1</v>
      </c>
      <c r="D201" s="3" t="s">
        <v>774</v>
      </c>
      <c r="E201" s="1" t="s">
        <v>8</v>
      </c>
      <c r="F201" s="4">
        <v>1500.6</v>
      </c>
      <c r="G201" s="1" t="s">
        <v>704</v>
      </c>
    </row>
    <row r="202" spans="1:7" ht="30">
      <c r="A202" s="1" t="s">
        <v>773</v>
      </c>
      <c r="B202" s="2">
        <v>2022</v>
      </c>
      <c r="C202" s="1" t="s">
        <v>1</v>
      </c>
      <c r="D202" s="3" t="s">
        <v>774</v>
      </c>
      <c r="E202" s="1" t="s">
        <v>8</v>
      </c>
      <c r="F202" s="4">
        <v>1500.6</v>
      </c>
      <c r="G202" s="1" t="s">
        <v>704</v>
      </c>
    </row>
    <row r="203" spans="1:7" ht="30">
      <c r="A203" s="1" t="s">
        <v>773</v>
      </c>
      <c r="B203" s="2">
        <v>2022</v>
      </c>
      <c r="C203" s="1" t="s">
        <v>1</v>
      </c>
      <c r="D203" s="3" t="s">
        <v>774</v>
      </c>
      <c r="E203" s="1" t="s">
        <v>8</v>
      </c>
      <c r="F203" s="4">
        <v>1500.6</v>
      </c>
      <c r="G203" s="1" t="s">
        <v>704</v>
      </c>
    </row>
    <row r="204" spans="1:7" ht="30">
      <c r="A204" s="1" t="s">
        <v>773</v>
      </c>
      <c r="B204" s="2">
        <v>2022</v>
      </c>
      <c r="C204" s="1" t="s">
        <v>1</v>
      </c>
      <c r="D204" s="3" t="s">
        <v>774</v>
      </c>
      <c r="E204" s="1" t="s">
        <v>8</v>
      </c>
      <c r="F204" s="4">
        <v>1500.6</v>
      </c>
      <c r="G204" s="1" t="s">
        <v>704</v>
      </c>
    </row>
    <row r="205" spans="1:7" ht="30">
      <c r="A205" s="1" t="s">
        <v>773</v>
      </c>
      <c r="B205" s="2">
        <v>2022</v>
      </c>
      <c r="C205" s="1" t="s">
        <v>1</v>
      </c>
      <c r="D205" s="3" t="s">
        <v>774</v>
      </c>
      <c r="E205" s="1" t="s">
        <v>8</v>
      </c>
      <c r="F205" s="4">
        <v>1500.6</v>
      </c>
      <c r="G205" s="1" t="s">
        <v>704</v>
      </c>
    </row>
    <row r="206" spans="1:7" ht="30">
      <c r="A206" s="1" t="s">
        <v>773</v>
      </c>
      <c r="B206" s="2">
        <v>2022</v>
      </c>
      <c r="C206" s="1" t="s">
        <v>1</v>
      </c>
      <c r="D206" s="3" t="s">
        <v>774</v>
      </c>
      <c r="E206" s="1" t="s">
        <v>8</v>
      </c>
      <c r="F206" s="4">
        <v>1500.6</v>
      </c>
      <c r="G206" s="1" t="s">
        <v>704</v>
      </c>
    </row>
    <row r="207" spans="1:7" ht="30">
      <c r="A207" s="1" t="s">
        <v>745</v>
      </c>
      <c r="B207" s="2">
        <v>2021</v>
      </c>
      <c r="C207" s="1" t="s">
        <v>62</v>
      </c>
      <c r="D207" s="3" t="s">
        <v>310</v>
      </c>
      <c r="E207" s="1" t="s">
        <v>64</v>
      </c>
      <c r="F207" s="4">
        <v>774.9</v>
      </c>
      <c r="G207" s="1" t="s">
        <v>704</v>
      </c>
    </row>
    <row r="208" spans="1:7" ht="30">
      <c r="A208" s="1" t="s">
        <v>745</v>
      </c>
      <c r="B208" s="2">
        <v>2021</v>
      </c>
      <c r="C208" s="1" t="s">
        <v>62</v>
      </c>
      <c r="D208" s="3" t="s">
        <v>471</v>
      </c>
      <c r="E208" s="1" t="s">
        <v>64</v>
      </c>
      <c r="F208" s="4">
        <v>774.9</v>
      </c>
      <c r="G208" s="1" t="s">
        <v>704</v>
      </c>
    </row>
    <row r="209" spans="1:7" ht="30">
      <c r="A209" s="1" t="s">
        <v>745</v>
      </c>
      <c r="B209" s="2">
        <v>2021</v>
      </c>
      <c r="C209" s="1" t="s">
        <v>62</v>
      </c>
      <c r="D209" s="3" t="s">
        <v>314</v>
      </c>
      <c r="E209" s="1" t="s">
        <v>64</v>
      </c>
      <c r="F209" s="4">
        <v>774.9</v>
      </c>
      <c r="G209" s="1" t="s">
        <v>704</v>
      </c>
    </row>
    <row r="210" spans="1:7" ht="30">
      <c r="A210" s="1" t="s">
        <v>745</v>
      </c>
      <c r="B210" s="2">
        <v>2021</v>
      </c>
      <c r="C210" s="1" t="s">
        <v>62</v>
      </c>
      <c r="D210" s="3" t="s">
        <v>314</v>
      </c>
      <c r="E210" s="1" t="s">
        <v>64</v>
      </c>
      <c r="F210" s="4">
        <v>774.9</v>
      </c>
      <c r="G210" s="1" t="s">
        <v>704</v>
      </c>
    </row>
    <row r="211" spans="1:7" ht="30">
      <c r="A211" s="1" t="s">
        <v>745</v>
      </c>
      <c r="B211" s="2">
        <v>2021</v>
      </c>
      <c r="C211" s="1" t="s">
        <v>62</v>
      </c>
      <c r="D211" s="3" t="s">
        <v>476</v>
      </c>
      <c r="E211" s="1" t="s">
        <v>64</v>
      </c>
      <c r="F211" s="4">
        <v>774.9</v>
      </c>
      <c r="G211" s="1" t="s">
        <v>704</v>
      </c>
    </row>
    <row r="212" spans="1:7" ht="30">
      <c r="A212" s="1" t="s">
        <v>745</v>
      </c>
      <c r="B212" s="2">
        <v>2021</v>
      </c>
      <c r="C212" s="1" t="s">
        <v>62</v>
      </c>
      <c r="D212" s="3" t="s">
        <v>496</v>
      </c>
      <c r="E212" s="1" t="s">
        <v>64</v>
      </c>
      <c r="F212" s="4">
        <v>774.9</v>
      </c>
      <c r="G212" s="1" t="s">
        <v>704</v>
      </c>
    </row>
    <row r="213" spans="1:7" ht="30">
      <c r="A213" s="1" t="s">
        <v>745</v>
      </c>
      <c r="B213" s="2">
        <v>2021</v>
      </c>
      <c r="C213" s="1" t="s">
        <v>62</v>
      </c>
      <c r="D213" s="3" t="s">
        <v>775</v>
      </c>
      <c r="E213" s="1" t="s">
        <v>64</v>
      </c>
      <c r="F213" s="4">
        <v>774.9</v>
      </c>
      <c r="G213" s="1" t="s">
        <v>704</v>
      </c>
    </row>
    <row r="214" spans="1:7" ht="30">
      <c r="A214" s="1" t="s">
        <v>745</v>
      </c>
      <c r="B214" s="2">
        <v>2021</v>
      </c>
      <c r="C214" s="1" t="s">
        <v>62</v>
      </c>
      <c r="D214" s="3" t="s">
        <v>321</v>
      </c>
      <c r="E214" s="1" t="s">
        <v>64</v>
      </c>
      <c r="F214" s="4">
        <v>774.9</v>
      </c>
      <c r="G214" s="1" t="s">
        <v>704</v>
      </c>
    </row>
    <row r="215" spans="1:7" ht="30">
      <c r="A215" s="1" t="s">
        <v>745</v>
      </c>
      <c r="B215" s="2">
        <v>2021</v>
      </c>
      <c r="C215" s="1" t="s">
        <v>62</v>
      </c>
      <c r="D215" s="3" t="s">
        <v>321</v>
      </c>
      <c r="E215" s="1" t="s">
        <v>64</v>
      </c>
      <c r="F215" s="4">
        <v>774.9</v>
      </c>
      <c r="G215" s="1" t="s">
        <v>704</v>
      </c>
    </row>
    <row r="216" spans="1:7" ht="30">
      <c r="A216" s="1" t="s">
        <v>694</v>
      </c>
      <c r="B216" s="2">
        <v>2022</v>
      </c>
      <c r="C216" s="1" t="s">
        <v>1</v>
      </c>
      <c r="D216" s="3" t="s">
        <v>661</v>
      </c>
      <c r="E216" s="1" t="s">
        <v>8</v>
      </c>
      <c r="F216" s="4">
        <v>1180.8</v>
      </c>
      <c r="G216" s="1" t="s">
        <v>704</v>
      </c>
    </row>
    <row r="217" spans="1:7" ht="30">
      <c r="A217" s="1" t="s">
        <v>694</v>
      </c>
      <c r="B217" s="2">
        <v>2022</v>
      </c>
      <c r="C217" s="1" t="s">
        <v>1</v>
      </c>
      <c r="D217" s="3" t="s">
        <v>500</v>
      </c>
      <c r="E217" s="1" t="s">
        <v>8</v>
      </c>
      <c r="F217" s="4">
        <v>1180.8</v>
      </c>
      <c r="G217" s="1" t="s">
        <v>704</v>
      </c>
    </row>
    <row r="218" spans="1:7" ht="30">
      <c r="A218" s="1" t="s">
        <v>694</v>
      </c>
      <c r="B218" s="2">
        <v>2022</v>
      </c>
      <c r="C218" s="1" t="s">
        <v>1</v>
      </c>
      <c r="D218" s="3" t="s">
        <v>500</v>
      </c>
      <c r="E218" s="1" t="s">
        <v>8</v>
      </c>
      <c r="F218" s="4">
        <v>1180.8</v>
      </c>
      <c r="G218" s="1" t="s">
        <v>704</v>
      </c>
    </row>
    <row r="219" spans="1:7" ht="30">
      <c r="A219" s="1" t="s">
        <v>694</v>
      </c>
      <c r="B219" s="2">
        <v>2022</v>
      </c>
      <c r="C219" s="1" t="s">
        <v>1</v>
      </c>
      <c r="D219" s="3" t="s">
        <v>503</v>
      </c>
      <c r="E219" s="1" t="s">
        <v>8</v>
      </c>
      <c r="F219" s="4">
        <v>1180.8</v>
      </c>
      <c r="G219" s="1" t="s">
        <v>704</v>
      </c>
    </row>
    <row r="220" spans="1:7" ht="30">
      <c r="A220" s="1" t="s">
        <v>694</v>
      </c>
      <c r="B220" s="2">
        <v>2022</v>
      </c>
      <c r="C220" s="1" t="s">
        <v>1</v>
      </c>
      <c r="D220" s="3" t="s">
        <v>325</v>
      </c>
      <c r="E220" s="1" t="s">
        <v>8</v>
      </c>
      <c r="F220" s="4">
        <v>1180.8</v>
      </c>
      <c r="G220" s="1" t="s">
        <v>704</v>
      </c>
    </row>
    <row r="221" spans="1:7" ht="30">
      <c r="A221" s="1" t="s">
        <v>694</v>
      </c>
      <c r="B221" s="2">
        <v>2022</v>
      </c>
      <c r="C221" s="1" t="s">
        <v>1</v>
      </c>
      <c r="D221" s="3" t="s">
        <v>326</v>
      </c>
      <c r="E221" s="1" t="s">
        <v>8</v>
      </c>
      <c r="F221" s="4">
        <v>1180.8</v>
      </c>
      <c r="G221" s="1" t="s">
        <v>704</v>
      </c>
    </row>
    <row r="222" spans="1:7" ht="30">
      <c r="A222" s="1" t="s">
        <v>694</v>
      </c>
      <c r="B222" s="2">
        <v>2022</v>
      </c>
      <c r="C222" s="1" t="s">
        <v>1</v>
      </c>
      <c r="D222" s="3" t="s">
        <v>328</v>
      </c>
      <c r="E222" s="1" t="s">
        <v>8</v>
      </c>
      <c r="F222" s="4">
        <v>1180.8</v>
      </c>
      <c r="G222" s="1" t="s">
        <v>704</v>
      </c>
    </row>
    <row r="223" spans="1:7" ht="30">
      <c r="A223" s="1" t="s">
        <v>694</v>
      </c>
      <c r="B223" s="2">
        <v>2022</v>
      </c>
      <c r="C223" s="1" t="s">
        <v>1</v>
      </c>
      <c r="D223" s="3" t="s">
        <v>328</v>
      </c>
      <c r="E223" s="1" t="s">
        <v>8</v>
      </c>
      <c r="F223" s="4">
        <v>1180.8</v>
      </c>
      <c r="G223" s="1" t="s">
        <v>704</v>
      </c>
    </row>
    <row r="224" spans="1:7" ht="30">
      <c r="A224" s="1" t="s">
        <v>694</v>
      </c>
      <c r="B224" s="2">
        <v>2022</v>
      </c>
      <c r="C224" s="1" t="s">
        <v>1</v>
      </c>
      <c r="D224" s="3" t="s">
        <v>776</v>
      </c>
      <c r="E224" s="1" t="s">
        <v>8</v>
      </c>
      <c r="F224" s="4">
        <v>1180.8</v>
      </c>
      <c r="G224" s="1" t="s">
        <v>704</v>
      </c>
    </row>
    <row r="225" spans="1:7" ht="30">
      <c r="A225" s="1" t="s">
        <v>694</v>
      </c>
      <c r="B225" s="2">
        <v>2022</v>
      </c>
      <c r="C225" s="1" t="s">
        <v>1</v>
      </c>
      <c r="D225" s="3" t="s">
        <v>776</v>
      </c>
      <c r="E225" s="1" t="s">
        <v>8</v>
      </c>
      <c r="F225" s="4">
        <v>1180.8</v>
      </c>
      <c r="G225" s="1" t="s">
        <v>704</v>
      </c>
    </row>
    <row r="226" spans="1:7" ht="30">
      <c r="A226" s="1" t="s">
        <v>694</v>
      </c>
      <c r="B226" s="2">
        <v>2022</v>
      </c>
      <c r="C226" s="1" t="s">
        <v>1</v>
      </c>
      <c r="D226" s="3" t="s">
        <v>178</v>
      </c>
      <c r="E226" s="1" t="s">
        <v>8</v>
      </c>
      <c r="F226" s="4">
        <v>1180.8</v>
      </c>
      <c r="G226" s="1" t="s">
        <v>704</v>
      </c>
    </row>
    <row r="227" spans="1:7" ht="30">
      <c r="A227" s="1" t="s">
        <v>694</v>
      </c>
      <c r="B227" s="2">
        <v>2022</v>
      </c>
      <c r="C227" s="1" t="s">
        <v>1</v>
      </c>
      <c r="D227" s="3" t="s">
        <v>508</v>
      </c>
      <c r="E227" s="1" t="s">
        <v>8</v>
      </c>
      <c r="F227" s="4">
        <v>1180.8</v>
      </c>
      <c r="G227" s="1" t="s">
        <v>704</v>
      </c>
    </row>
    <row r="228" spans="1:7" ht="30">
      <c r="A228" s="1" t="s">
        <v>694</v>
      </c>
      <c r="B228" s="2">
        <v>2022</v>
      </c>
      <c r="C228" s="1" t="s">
        <v>1</v>
      </c>
      <c r="D228" s="3" t="s">
        <v>179</v>
      </c>
      <c r="E228" s="1" t="s">
        <v>8</v>
      </c>
      <c r="F228" s="4">
        <v>1180.8</v>
      </c>
      <c r="G228" s="1" t="s">
        <v>704</v>
      </c>
    </row>
    <row r="229" spans="1:7" ht="30">
      <c r="A229" s="1" t="s">
        <v>694</v>
      </c>
      <c r="B229" s="2">
        <v>2022</v>
      </c>
      <c r="C229" s="1" t="s">
        <v>1</v>
      </c>
      <c r="D229" s="3" t="s">
        <v>777</v>
      </c>
      <c r="E229" s="1" t="s">
        <v>8</v>
      </c>
      <c r="F229" s="4">
        <v>1180.8</v>
      </c>
      <c r="G229" s="1" t="s">
        <v>704</v>
      </c>
    </row>
    <row r="230" spans="1:7" ht="30">
      <c r="A230" s="1" t="s">
        <v>694</v>
      </c>
      <c r="B230" s="2">
        <v>2022</v>
      </c>
      <c r="C230" s="1" t="s">
        <v>1</v>
      </c>
      <c r="D230" s="3" t="s">
        <v>181</v>
      </c>
      <c r="E230" s="1" t="s">
        <v>8</v>
      </c>
      <c r="F230" s="4">
        <v>1180.8</v>
      </c>
      <c r="G230" s="1" t="s">
        <v>704</v>
      </c>
    </row>
    <row r="231" spans="1:7" ht="30">
      <c r="A231" s="1" t="s">
        <v>778</v>
      </c>
      <c r="B231" s="2">
        <v>2023</v>
      </c>
      <c r="C231" s="1" t="s">
        <v>1</v>
      </c>
      <c r="D231" s="3" t="s">
        <v>779</v>
      </c>
      <c r="E231" s="1" t="s">
        <v>8</v>
      </c>
      <c r="F231" s="4">
        <v>6185.01</v>
      </c>
      <c r="G231" s="1" t="s">
        <v>704</v>
      </c>
    </row>
    <row r="232" spans="1:7" ht="30">
      <c r="A232" s="1" t="s">
        <v>694</v>
      </c>
      <c r="B232" s="2">
        <v>2022</v>
      </c>
      <c r="C232" s="1" t="s">
        <v>1</v>
      </c>
      <c r="D232" s="3" t="s">
        <v>780</v>
      </c>
      <c r="E232" s="1" t="s">
        <v>8</v>
      </c>
      <c r="F232" s="4">
        <v>1180.8</v>
      </c>
      <c r="G232" s="1" t="s">
        <v>704</v>
      </c>
    </row>
    <row r="233" spans="1:7" ht="30">
      <c r="A233" s="1" t="s">
        <v>694</v>
      </c>
      <c r="B233" s="2">
        <v>2022</v>
      </c>
      <c r="C233" s="1" t="s">
        <v>1</v>
      </c>
      <c r="D233" s="3" t="s">
        <v>781</v>
      </c>
      <c r="E233" s="1" t="s">
        <v>8</v>
      </c>
      <c r="F233" s="4">
        <v>1180.8</v>
      </c>
      <c r="G233" s="1" t="s">
        <v>704</v>
      </c>
    </row>
    <row r="234" spans="1:7" ht="30">
      <c r="A234" s="1" t="s">
        <v>694</v>
      </c>
      <c r="B234" s="2">
        <v>2022</v>
      </c>
      <c r="C234" s="1" t="s">
        <v>1</v>
      </c>
      <c r="D234" s="3" t="s">
        <v>664</v>
      </c>
      <c r="E234" s="1" t="s">
        <v>8</v>
      </c>
      <c r="F234" s="4">
        <v>1180.8</v>
      </c>
      <c r="G234" s="1" t="s">
        <v>704</v>
      </c>
    </row>
    <row r="235" spans="1:7" ht="30">
      <c r="A235" s="1" t="s">
        <v>694</v>
      </c>
      <c r="B235" s="2">
        <v>2022</v>
      </c>
      <c r="C235" s="1" t="s">
        <v>1</v>
      </c>
      <c r="D235" s="3" t="s">
        <v>512</v>
      </c>
      <c r="E235" s="1" t="s">
        <v>8</v>
      </c>
      <c r="F235" s="4">
        <v>1180.8</v>
      </c>
      <c r="G235" s="1" t="s">
        <v>704</v>
      </c>
    </row>
    <row r="236" spans="1:7" ht="30">
      <c r="A236" s="1" t="s">
        <v>694</v>
      </c>
      <c r="B236" s="2">
        <v>2022</v>
      </c>
      <c r="C236" s="1" t="s">
        <v>1</v>
      </c>
      <c r="D236" s="3" t="s">
        <v>782</v>
      </c>
      <c r="E236" s="1" t="s">
        <v>8</v>
      </c>
      <c r="F236" s="4">
        <v>1180.8</v>
      </c>
      <c r="G236" s="1" t="s">
        <v>704</v>
      </c>
    </row>
    <row r="237" spans="1:7" ht="30">
      <c r="A237" s="1" t="s">
        <v>694</v>
      </c>
      <c r="B237" s="2">
        <v>2022</v>
      </c>
      <c r="C237" s="1" t="s">
        <v>1</v>
      </c>
      <c r="D237" s="3" t="s">
        <v>334</v>
      </c>
      <c r="E237" s="1" t="s">
        <v>8</v>
      </c>
      <c r="F237" s="4">
        <v>1180.8</v>
      </c>
      <c r="G237" s="1" t="s">
        <v>704</v>
      </c>
    </row>
    <row r="238" spans="1:7" ht="30">
      <c r="A238" s="1" t="s">
        <v>694</v>
      </c>
      <c r="B238" s="2">
        <v>2022</v>
      </c>
      <c r="C238" s="1" t="s">
        <v>1</v>
      </c>
      <c r="D238" s="3" t="s">
        <v>335</v>
      </c>
      <c r="E238" s="1" t="s">
        <v>8</v>
      </c>
      <c r="F238" s="4">
        <v>1180.8</v>
      </c>
      <c r="G238" s="1" t="s">
        <v>704</v>
      </c>
    </row>
    <row r="239" spans="1:7" ht="30">
      <c r="A239" s="1" t="s">
        <v>694</v>
      </c>
      <c r="B239" s="2">
        <v>2022</v>
      </c>
      <c r="C239" s="1" t="s">
        <v>1</v>
      </c>
      <c r="D239" s="3" t="s">
        <v>335</v>
      </c>
      <c r="E239" s="1" t="s">
        <v>8</v>
      </c>
      <c r="F239" s="4">
        <v>1180.8</v>
      </c>
      <c r="G239" s="1" t="s">
        <v>704</v>
      </c>
    </row>
    <row r="240" spans="1:7" ht="30">
      <c r="A240" s="1" t="s">
        <v>694</v>
      </c>
      <c r="B240" s="2">
        <v>2022</v>
      </c>
      <c r="C240" s="1" t="s">
        <v>1</v>
      </c>
      <c r="D240" s="3" t="s">
        <v>515</v>
      </c>
      <c r="E240" s="1" t="s">
        <v>8</v>
      </c>
      <c r="F240" s="4">
        <v>1180.8</v>
      </c>
      <c r="G240" s="1" t="s">
        <v>704</v>
      </c>
    </row>
    <row r="241" spans="1:7" ht="30">
      <c r="A241" s="1" t="s">
        <v>694</v>
      </c>
      <c r="B241" s="2">
        <v>2022</v>
      </c>
      <c r="C241" s="1" t="s">
        <v>1</v>
      </c>
      <c r="D241" s="3" t="s">
        <v>670</v>
      </c>
      <c r="E241" s="1" t="s">
        <v>8</v>
      </c>
      <c r="F241" s="4">
        <v>1180.8</v>
      </c>
      <c r="G241" s="1" t="s">
        <v>704</v>
      </c>
    </row>
    <row r="242" spans="1:7" ht="30">
      <c r="A242" s="1" t="s">
        <v>694</v>
      </c>
      <c r="B242" s="2">
        <v>2022</v>
      </c>
      <c r="C242" s="1" t="s">
        <v>1</v>
      </c>
      <c r="D242" s="3" t="s">
        <v>516</v>
      </c>
      <c r="E242" s="1" t="s">
        <v>8</v>
      </c>
      <c r="F242" s="4">
        <v>1180.8</v>
      </c>
      <c r="G242" s="1" t="s">
        <v>704</v>
      </c>
    </row>
    <row r="243" spans="1:7" ht="30">
      <c r="A243" s="1" t="s">
        <v>694</v>
      </c>
      <c r="B243" s="2">
        <v>2022</v>
      </c>
      <c r="C243" s="1" t="s">
        <v>1</v>
      </c>
      <c r="D243" s="3" t="s">
        <v>516</v>
      </c>
      <c r="E243" s="1" t="s">
        <v>8</v>
      </c>
      <c r="F243" s="4">
        <v>1180.8</v>
      </c>
      <c r="G243" s="1" t="s">
        <v>704</v>
      </c>
    </row>
    <row r="244" spans="1:7" ht="30">
      <c r="A244" s="1" t="s">
        <v>694</v>
      </c>
      <c r="B244" s="2">
        <v>2022</v>
      </c>
      <c r="C244" s="1" t="s">
        <v>1</v>
      </c>
      <c r="D244" s="3" t="s">
        <v>336</v>
      </c>
      <c r="E244" s="1" t="s">
        <v>8</v>
      </c>
      <c r="F244" s="4">
        <v>1180.8</v>
      </c>
      <c r="G244" s="1" t="s">
        <v>704</v>
      </c>
    </row>
    <row r="245" spans="1:7" ht="30">
      <c r="A245" s="1" t="s">
        <v>694</v>
      </c>
      <c r="B245" s="2">
        <v>2022</v>
      </c>
      <c r="C245" s="1" t="s">
        <v>1</v>
      </c>
      <c r="D245" s="3" t="s">
        <v>783</v>
      </c>
      <c r="E245" s="1" t="s">
        <v>8</v>
      </c>
      <c r="F245" s="4">
        <v>1180.8</v>
      </c>
      <c r="G245" s="1" t="s">
        <v>704</v>
      </c>
    </row>
    <row r="246" spans="1:7" ht="30">
      <c r="A246" s="1" t="s">
        <v>784</v>
      </c>
      <c r="B246" s="2">
        <v>2023</v>
      </c>
      <c r="C246" s="1" t="s">
        <v>1</v>
      </c>
      <c r="D246" s="3" t="s">
        <v>517</v>
      </c>
      <c r="E246" s="1" t="s">
        <v>8</v>
      </c>
      <c r="F246" s="4">
        <v>2269.8200000000002</v>
      </c>
      <c r="G246" s="1" t="s">
        <v>704</v>
      </c>
    </row>
    <row r="247" spans="1:7" ht="30">
      <c r="A247" s="1" t="s">
        <v>694</v>
      </c>
      <c r="B247" s="2">
        <v>2022</v>
      </c>
      <c r="C247" s="1" t="s">
        <v>1</v>
      </c>
      <c r="D247" s="3" t="s">
        <v>785</v>
      </c>
      <c r="E247" s="1" t="s">
        <v>8</v>
      </c>
      <c r="F247" s="4">
        <v>1180.8</v>
      </c>
      <c r="G247" s="1" t="s">
        <v>704</v>
      </c>
    </row>
    <row r="248" spans="1:7" ht="30">
      <c r="A248" s="1" t="s">
        <v>694</v>
      </c>
      <c r="B248" s="2">
        <v>2022</v>
      </c>
      <c r="C248" s="1" t="s">
        <v>1</v>
      </c>
      <c r="D248" s="3" t="s">
        <v>339</v>
      </c>
      <c r="E248" s="1" t="s">
        <v>8</v>
      </c>
      <c r="F248" s="4">
        <v>1180.8</v>
      </c>
      <c r="G248" s="1" t="s">
        <v>704</v>
      </c>
    </row>
    <row r="249" spans="1:7" ht="30">
      <c r="A249" s="1" t="s">
        <v>694</v>
      </c>
      <c r="B249" s="2">
        <v>2022</v>
      </c>
      <c r="C249" s="1" t="s">
        <v>1</v>
      </c>
      <c r="D249" s="3" t="s">
        <v>680</v>
      </c>
      <c r="E249" s="1" t="s">
        <v>8</v>
      </c>
      <c r="F249" s="4">
        <v>1180.8</v>
      </c>
      <c r="G249" s="1" t="s">
        <v>704</v>
      </c>
    </row>
    <row r="250" spans="1:7" ht="30">
      <c r="A250" s="1" t="s">
        <v>694</v>
      </c>
      <c r="B250" s="2">
        <v>2022</v>
      </c>
      <c r="C250" s="1" t="s">
        <v>1</v>
      </c>
      <c r="D250" s="3" t="s">
        <v>680</v>
      </c>
      <c r="E250" s="1" t="s">
        <v>8</v>
      </c>
      <c r="F250" s="4">
        <v>1180.8</v>
      </c>
      <c r="G250" s="1" t="s">
        <v>704</v>
      </c>
    </row>
    <row r="251" spans="1:7" ht="30">
      <c r="A251" s="1" t="s">
        <v>694</v>
      </c>
      <c r="B251" s="2">
        <v>2022</v>
      </c>
      <c r="C251" s="1" t="s">
        <v>1</v>
      </c>
      <c r="D251" s="3" t="s">
        <v>535</v>
      </c>
      <c r="E251" s="1" t="s">
        <v>8</v>
      </c>
      <c r="F251" s="4">
        <v>1180.8</v>
      </c>
      <c r="G251" s="1" t="s">
        <v>704</v>
      </c>
    </row>
    <row r="252" spans="1:7" ht="30">
      <c r="A252" s="1" t="s">
        <v>694</v>
      </c>
      <c r="B252" s="2">
        <v>2022</v>
      </c>
      <c r="C252" s="1" t="s">
        <v>1</v>
      </c>
      <c r="D252" s="3" t="s">
        <v>342</v>
      </c>
      <c r="E252" s="1" t="s">
        <v>8</v>
      </c>
      <c r="F252" s="4">
        <v>1180.8</v>
      </c>
      <c r="G252" s="1" t="s">
        <v>704</v>
      </c>
    </row>
    <row r="253" spans="1:7" ht="30">
      <c r="A253" s="1" t="s">
        <v>786</v>
      </c>
      <c r="B253" s="2">
        <v>2023</v>
      </c>
      <c r="C253" s="1" t="s">
        <v>1</v>
      </c>
      <c r="D253" s="3" t="s">
        <v>787</v>
      </c>
      <c r="E253" s="1" t="s">
        <v>8</v>
      </c>
      <c r="F253" s="4">
        <v>5691.21</v>
      </c>
      <c r="G253" s="1" t="s">
        <v>704</v>
      </c>
    </row>
    <row r="254" spans="1:7" ht="30">
      <c r="A254" s="1" t="s">
        <v>788</v>
      </c>
      <c r="B254" s="2">
        <v>2021</v>
      </c>
      <c r="C254" s="1" t="s">
        <v>62</v>
      </c>
      <c r="D254" s="3" t="s">
        <v>191</v>
      </c>
      <c r="E254" s="1" t="s">
        <v>64</v>
      </c>
      <c r="F254" s="4">
        <v>823</v>
      </c>
      <c r="G254" s="1" t="s">
        <v>704</v>
      </c>
    </row>
    <row r="255" spans="1:7" ht="30">
      <c r="A255" s="1" t="s">
        <v>694</v>
      </c>
      <c r="B255" s="2">
        <v>2022</v>
      </c>
      <c r="C255" s="1" t="s">
        <v>1</v>
      </c>
      <c r="D255" s="3" t="s">
        <v>539</v>
      </c>
      <c r="E255" s="1" t="s">
        <v>8</v>
      </c>
      <c r="F255" s="4">
        <v>1180.8</v>
      </c>
      <c r="G255" s="1" t="s">
        <v>704</v>
      </c>
    </row>
    <row r="256" spans="1:7" ht="30">
      <c r="A256" s="1" t="s">
        <v>694</v>
      </c>
      <c r="B256" s="2">
        <v>2022</v>
      </c>
      <c r="C256" s="1" t="s">
        <v>1</v>
      </c>
      <c r="D256" s="3" t="s">
        <v>789</v>
      </c>
      <c r="E256" s="1" t="s">
        <v>8</v>
      </c>
      <c r="F256" s="4">
        <v>1180.8</v>
      </c>
      <c r="G256" s="1" t="s">
        <v>704</v>
      </c>
    </row>
    <row r="257" spans="1:7" ht="30">
      <c r="A257" s="1" t="s">
        <v>694</v>
      </c>
      <c r="B257" s="2">
        <v>2023</v>
      </c>
      <c r="C257" s="1" t="s">
        <v>1</v>
      </c>
      <c r="D257" s="3" t="s">
        <v>789</v>
      </c>
      <c r="E257" s="1" t="s">
        <v>8</v>
      </c>
      <c r="F257" s="4">
        <v>1088.55</v>
      </c>
      <c r="G257" s="1" t="s">
        <v>704</v>
      </c>
    </row>
    <row r="258" spans="1:7" ht="30">
      <c r="A258" s="1" t="s">
        <v>694</v>
      </c>
      <c r="B258" s="2">
        <v>2023</v>
      </c>
      <c r="C258" s="1" t="s">
        <v>1</v>
      </c>
      <c r="D258" s="3" t="s">
        <v>789</v>
      </c>
      <c r="E258" s="1" t="s">
        <v>8</v>
      </c>
      <c r="F258" s="4">
        <v>1088.55</v>
      </c>
      <c r="G258" s="1" t="s">
        <v>704</v>
      </c>
    </row>
    <row r="259" spans="1:7" ht="30">
      <c r="A259" s="1" t="s">
        <v>694</v>
      </c>
      <c r="B259" s="2">
        <v>2023</v>
      </c>
      <c r="C259" s="1" t="s">
        <v>1</v>
      </c>
      <c r="D259" s="3" t="s">
        <v>789</v>
      </c>
      <c r="E259" s="1" t="s">
        <v>8</v>
      </c>
      <c r="F259" s="4">
        <v>1088.55</v>
      </c>
      <c r="G259" s="1" t="s">
        <v>704</v>
      </c>
    </row>
    <row r="260" spans="1:7" ht="30">
      <c r="A260" s="1" t="s">
        <v>694</v>
      </c>
      <c r="B260" s="2">
        <v>2023</v>
      </c>
      <c r="C260" s="1" t="s">
        <v>1</v>
      </c>
      <c r="D260" s="3" t="s">
        <v>541</v>
      </c>
      <c r="E260" s="1" t="s">
        <v>8</v>
      </c>
      <c r="F260" s="4">
        <v>1088.55</v>
      </c>
      <c r="G260" s="1" t="s">
        <v>704</v>
      </c>
    </row>
    <row r="261" spans="1:7" ht="30">
      <c r="A261" s="1" t="s">
        <v>694</v>
      </c>
      <c r="B261" s="2">
        <v>2023</v>
      </c>
      <c r="C261" s="1" t="s">
        <v>1</v>
      </c>
      <c r="D261" s="3" t="s">
        <v>349</v>
      </c>
      <c r="E261" s="1" t="s">
        <v>8</v>
      </c>
      <c r="F261" s="4">
        <v>1088.55</v>
      </c>
      <c r="G261" s="1" t="s">
        <v>704</v>
      </c>
    </row>
    <row r="262" spans="1:7" ht="30">
      <c r="A262" s="1" t="s">
        <v>694</v>
      </c>
      <c r="B262" s="2">
        <v>2023</v>
      </c>
      <c r="C262" s="1" t="s">
        <v>1</v>
      </c>
      <c r="D262" s="3" t="s">
        <v>350</v>
      </c>
      <c r="E262" s="1" t="s">
        <v>8</v>
      </c>
      <c r="F262" s="4">
        <v>1088.55</v>
      </c>
      <c r="G262" s="1" t="s">
        <v>704</v>
      </c>
    </row>
    <row r="263" spans="1:7" ht="30">
      <c r="A263" s="1" t="s">
        <v>694</v>
      </c>
      <c r="B263" s="2">
        <v>2023</v>
      </c>
      <c r="C263" s="1" t="s">
        <v>1</v>
      </c>
      <c r="D263" s="3" t="s">
        <v>195</v>
      </c>
      <c r="E263" s="1" t="s">
        <v>8</v>
      </c>
      <c r="F263" s="4">
        <v>1088.55</v>
      </c>
      <c r="G263" s="1" t="s">
        <v>704</v>
      </c>
    </row>
    <row r="264" spans="1:7" ht="30">
      <c r="A264" s="1" t="s">
        <v>694</v>
      </c>
      <c r="B264" s="2">
        <v>2023</v>
      </c>
      <c r="C264" s="1" t="s">
        <v>1</v>
      </c>
      <c r="D264" s="3" t="s">
        <v>195</v>
      </c>
      <c r="E264" s="1" t="s">
        <v>8</v>
      </c>
      <c r="F264" s="4">
        <v>1088.55</v>
      </c>
      <c r="G264" s="1" t="s">
        <v>704</v>
      </c>
    </row>
    <row r="265" spans="1:7" ht="30">
      <c r="A265" s="1" t="s">
        <v>694</v>
      </c>
      <c r="B265" s="2">
        <v>2023</v>
      </c>
      <c r="C265" s="1" t="s">
        <v>1</v>
      </c>
      <c r="D265" s="3" t="s">
        <v>195</v>
      </c>
      <c r="E265" s="1" t="s">
        <v>8</v>
      </c>
      <c r="F265" s="4">
        <v>1088.55</v>
      </c>
      <c r="G265" s="1" t="s">
        <v>704</v>
      </c>
    </row>
    <row r="266" spans="1:7" ht="30">
      <c r="A266" s="1" t="s">
        <v>694</v>
      </c>
      <c r="B266" s="2">
        <v>2023</v>
      </c>
      <c r="C266" s="1" t="s">
        <v>1</v>
      </c>
      <c r="D266" s="3" t="s">
        <v>195</v>
      </c>
      <c r="E266" s="1" t="s">
        <v>8</v>
      </c>
      <c r="F266" s="4">
        <v>1088.55</v>
      </c>
      <c r="G266" s="1" t="s">
        <v>704</v>
      </c>
    </row>
    <row r="267" spans="1:7" ht="30">
      <c r="A267" s="1" t="s">
        <v>694</v>
      </c>
      <c r="B267" s="2">
        <v>2023</v>
      </c>
      <c r="C267" s="1" t="s">
        <v>1</v>
      </c>
      <c r="D267" s="3" t="s">
        <v>195</v>
      </c>
      <c r="E267" s="1" t="s">
        <v>8</v>
      </c>
      <c r="F267" s="4">
        <v>1088.55</v>
      </c>
      <c r="G267" s="1" t="s">
        <v>704</v>
      </c>
    </row>
    <row r="268" spans="1:7" ht="30">
      <c r="A268" s="1" t="s">
        <v>694</v>
      </c>
      <c r="B268" s="2">
        <v>2023</v>
      </c>
      <c r="C268" s="1" t="s">
        <v>1</v>
      </c>
      <c r="D268" s="3" t="s">
        <v>195</v>
      </c>
      <c r="E268" s="1" t="s">
        <v>8</v>
      </c>
      <c r="F268" s="4">
        <v>1088.55</v>
      </c>
      <c r="G268" s="1" t="s">
        <v>704</v>
      </c>
    </row>
    <row r="269" spans="1:7" ht="30">
      <c r="A269" s="1" t="s">
        <v>694</v>
      </c>
      <c r="B269" s="2">
        <v>2023</v>
      </c>
      <c r="C269" s="1" t="s">
        <v>1</v>
      </c>
      <c r="D269" s="3" t="s">
        <v>195</v>
      </c>
      <c r="E269" s="1" t="s">
        <v>8</v>
      </c>
      <c r="F269" s="4">
        <v>1088.55</v>
      </c>
      <c r="G269" s="1" t="s">
        <v>704</v>
      </c>
    </row>
    <row r="270" spans="1:7" ht="30">
      <c r="A270" s="1" t="s">
        <v>694</v>
      </c>
      <c r="B270" s="2">
        <v>2023</v>
      </c>
      <c r="C270" s="1" t="s">
        <v>1</v>
      </c>
      <c r="D270" s="3" t="s">
        <v>544</v>
      </c>
      <c r="E270" s="1" t="s">
        <v>8</v>
      </c>
      <c r="F270" s="4">
        <v>1088.55</v>
      </c>
      <c r="G270" s="1" t="s">
        <v>704</v>
      </c>
    </row>
    <row r="271" spans="1:7" ht="30">
      <c r="A271" s="1" t="s">
        <v>694</v>
      </c>
      <c r="B271" s="2">
        <v>2023</v>
      </c>
      <c r="C271" s="1" t="s">
        <v>1</v>
      </c>
      <c r="D271" s="3" t="s">
        <v>544</v>
      </c>
      <c r="E271" s="1" t="s">
        <v>8</v>
      </c>
      <c r="F271" s="4">
        <v>1088.55</v>
      </c>
      <c r="G271" s="1" t="s">
        <v>704</v>
      </c>
    </row>
    <row r="272" spans="1:7" ht="30">
      <c r="A272" s="1" t="s">
        <v>694</v>
      </c>
      <c r="B272" s="2">
        <v>2023</v>
      </c>
      <c r="C272" s="1" t="s">
        <v>1</v>
      </c>
      <c r="D272" s="3" t="s">
        <v>544</v>
      </c>
      <c r="E272" s="1" t="s">
        <v>8</v>
      </c>
      <c r="F272" s="4">
        <v>1088.55</v>
      </c>
      <c r="G272" s="1" t="s">
        <v>704</v>
      </c>
    </row>
    <row r="273" spans="1:7" ht="30">
      <c r="A273" s="1" t="s">
        <v>694</v>
      </c>
      <c r="B273" s="2">
        <v>2023</v>
      </c>
      <c r="C273" s="1" t="s">
        <v>1</v>
      </c>
      <c r="D273" s="3" t="s">
        <v>790</v>
      </c>
      <c r="E273" s="1" t="s">
        <v>8</v>
      </c>
      <c r="F273" s="4">
        <v>1088.55</v>
      </c>
      <c r="G273" s="1" t="s">
        <v>704</v>
      </c>
    </row>
    <row r="274" spans="1:7" ht="30">
      <c r="A274" s="1" t="s">
        <v>694</v>
      </c>
      <c r="B274" s="2">
        <v>2023</v>
      </c>
      <c r="C274" s="1" t="s">
        <v>1</v>
      </c>
      <c r="D274" s="3" t="s">
        <v>790</v>
      </c>
      <c r="E274" s="1" t="s">
        <v>8</v>
      </c>
      <c r="F274" s="4">
        <v>1088.55</v>
      </c>
      <c r="G274" s="1" t="s">
        <v>704</v>
      </c>
    </row>
    <row r="275" spans="1:7" ht="30">
      <c r="A275" s="1" t="s">
        <v>694</v>
      </c>
      <c r="B275" s="2">
        <v>2023</v>
      </c>
      <c r="C275" s="1" t="s">
        <v>1</v>
      </c>
      <c r="D275" s="3" t="s">
        <v>352</v>
      </c>
      <c r="E275" s="1" t="s">
        <v>8</v>
      </c>
      <c r="F275" s="4">
        <v>1088.55</v>
      </c>
      <c r="G275" s="1" t="s">
        <v>704</v>
      </c>
    </row>
    <row r="276" spans="1:7" ht="30">
      <c r="A276" s="1" t="s">
        <v>694</v>
      </c>
      <c r="B276" s="2">
        <v>2023</v>
      </c>
      <c r="C276" s="1" t="s">
        <v>1</v>
      </c>
      <c r="D276" s="3" t="s">
        <v>353</v>
      </c>
      <c r="E276" s="1" t="s">
        <v>8</v>
      </c>
      <c r="F276" s="4">
        <v>1088.55</v>
      </c>
      <c r="G276" s="1" t="s">
        <v>704</v>
      </c>
    </row>
    <row r="277" spans="1:7" ht="30">
      <c r="A277" s="1" t="s">
        <v>694</v>
      </c>
      <c r="B277" s="2">
        <v>2023</v>
      </c>
      <c r="C277" s="1" t="s">
        <v>1</v>
      </c>
      <c r="D277" s="3" t="s">
        <v>353</v>
      </c>
      <c r="E277" s="1" t="s">
        <v>8</v>
      </c>
      <c r="F277" s="4">
        <v>1088.55</v>
      </c>
      <c r="G277" s="1" t="s">
        <v>704</v>
      </c>
    </row>
    <row r="278" spans="1:7" ht="30">
      <c r="A278" s="1" t="s">
        <v>694</v>
      </c>
      <c r="B278" s="2">
        <v>2023</v>
      </c>
      <c r="C278" s="1" t="s">
        <v>1</v>
      </c>
      <c r="D278" s="3" t="s">
        <v>353</v>
      </c>
      <c r="E278" s="1" t="s">
        <v>8</v>
      </c>
      <c r="F278" s="4">
        <v>1088.55</v>
      </c>
      <c r="G278" s="1" t="s">
        <v>704</v>
      </c>
    </row>
    <row r="279" spans="1:7" ht="30">
      <c r="A279" s="1" t="s">
        <v>694</v>
      </c>
      <c r="B279" s="2">
        <v>2023</v>
      </c>
      <c r="C279" s="1" t="s">
        <v>1</v>
      </c>
      <c r="D279" s="3" t="s">
        <v>353</v>
      </c>
      <c r="E279" s="1" t="s">
        <v>8</v>
      </c>
      <c r="F279" s="4">
        <v>1088.55</v>
      </c>
      <c r="G279" s="1" t="s">
        <v>704</v>
      </c>
    </row>
    <row r="280" spans="1:7" ht="30">
      <c r="A280" s="1" t="s">
        <v>694</v>
      </c>
      <c r="B280" s="2">
        <v>2023</v>
      </c>
      <c r="C280" s="1" t="s">
        <v>1</v>
      </c>
      <c r="D280" s="3" t="s">
        <v>354</v>
      </c>
      <c r="E280" s="1" t="s">
        <v>8</v>
      </c>
      <c r="F280" s="4">
        <v>1088.55</v>
      </c>
      <c r="G280" s="1" t="s">
        <v>704</v>
      </c>
    </row>
    <row r="281" spans="1:7" ht="30">
      <c r="A281" s="1" t="s">
        <v>694</v>
      </c>
      <c r="B281" s="2">
        <v>2023</v>
      </c>
      <c r="C281" s="1" t="s">
        <v>1</v>
      </c>
      <c r="D281" s="3" t="s">
        <v>354</v>
      </c>
      <c r="E281" s="1" t="s">
        <v>8</v>
      </c>
      <c r="F281" s="4">
        <v>1088.55</v>
      </c>
      <c r="G281" s="1" t="s">
        <v>704</v>
      </c>
    </row>
    <row r="282" spans="1:7" ht="30">
      <c r="A282" s="1" t="s">
        <v>694</v>
      </c>
      <c r="B282" s="2">
        <v>2023</v>
      </c>
      <c r="C282" s="1" t="s">
        <v>1</v>
      </c>
      <c r="D282" s="3" t="s">
        <v>791</v>
      </c>
      <c r="E282" s="1" t="s">
        <v>8</v>
      </c>
      <c r="F282" s="4">
        <v>1088.55</v>
      </c>
      <c r="G282" s="1" t="s">
        <v>704</v>
      </c>
    </row>
    <row r="283" spans="1:7" ht="30">
      <c r="A283" s="1" t="s">
        <v>694</v>
      </c>
      <c r="B283" s="2">
        <v>2023</v>
      </c>
      <c r="C283" s="1" t="s">
        <v>1</v>
      </c>
      <c r="D283" s="3" t="s">
        <v>196</v>
      </c>
      <c r="E283" s="1" t="s">
        <v>8</v>
      </c>
      <c r="F283" s="4">
        <v>1088.55</v>
      </c>
      <c r="G283" s="1" t="s">
        <v>704</v>
      </c>
    </row>
    <row r="284" spans="1:7" ht="30">
      <c r="A284" s="1" t="s">
        <v>694</v>
      </c>
      <c r="B284" s="2">
        <v>2023</v>
      </c>
      <c r="C284" s="1" t="s">
        <v>1</v>
      </c>
      <c r="D284" s="3" t="s">
        <v>792</v>
      </c>
      <c r="E284" s="1" t="s">
        <v>8</v>
      </c>
      <c r="F284" s="4">
        <v>1088.55</v>
      </c>
      <c r="G284" s="1" t="s">
        <v>704</v>
      </c>
    </row>
    <row r="285" spans="1:7" ht="30">
      <c r="A285" s="1" t="s">
        <v>793</v>
      </c>
      <c r="B285" s="2">
        <v>2023</v>
      </c>
      <c r="C285" s="1" t="s">
        <v>1</v>
      </c>
      <c r="D285" s="3" t="s">
        <v>681</v>
      </c>
      <c r="E285" s="1" t="s">
        <v>8</v>
      </c>
      <c r="F285" s="4">
        <v>4499</v>
      </c>
      <c r="G285" s="1" t="s">
        <v>704</v>
      </c>
    </row>
    <row r="286" spans="1:7" ht="30">
      <c r="A286" s="1" t="s">
        <v>793</v>
      </c>
      <c r="B286" s="2">
        <v>2023</v>
      </c>
      <c r="C286" s="1" t="s">
        <v>1</v>
      </c>
      <c r="D286" s="3" t="s">
        <v>681</v>
      </c>
      <c r="E286" s="1" t="s">
        <v>8</v>
      </c>
      <c r="F286" s="4">
        <v>4499</v>
      </c>
      <c r="G286" s="1" t="s">
        <v>704</v>
      </c>
    </row>
    <row r="287" spans="1:7" ht="30">
      <c r="A287" s="1" t="s">
        <v>694</v>
      </c>
      <c r="B287" s="2">
        <v>2023</v>
      </c>
      <c r="C287" s="1" t="s">
        <v>1</v>
      </c>
      <c r="D287" s="3" t="s">
        <v>794</v>
      </c>
      <c r="E287" s="1" t="s">
        <v>8</v>
      </c>
      <c r="F287" s="4">
        <v>1088.55</v>
      </c>
      <c r="G287" s="1" t="s">
        <v>704</v>
      </c>
    </row>
    <row r="288" spans="1:7" ht="30">
      <c r="A288" s="1" t="s">
        <v>694</v>
      </c>
      <c r="B288" s="2">
        <v>2023</v>
      </c>
      <c r="C288" s="1" t="s">
        <v>1</v>
      </c>
      <c r="D288" s="3" t="s">
        <v>201</v>
      </c>
      <c r="E288" s="1" t="s">
        <v>8</v>
      </c>
      <c r="F288" s="4">
        <v>1088.55</v>
      </c>
      <c r="G288" s="1" t="s">
        <v>704</v>
      </c>
    </row>
    <row r="289" spans="1:7" ht="30">
      <c r="A289" s="1" t="s">
        <v>694</v>
      </c>
      <c r="B289" s="2">
        <v>2023</v>
      </c>
      <c r="C289" s="1" t="s">
        <v>1</v>
      </c>
      <c r="D289" s="3" t="s">
        <v>548</v>
      </c>
      <c r="E289" s="1" t="s">
        <v>8</v>
      </c>
      <c r="F289" s="4">
        <v>1088.55</v>
      </c>
      <c r="G289" s="1" t="s">
        <v>704</v>
      </c>
    </row>
    <row r="290" spans="1:7" ht="30">
      <c r="A290" s="1" t="s">
        <v>694</v>
      </c>
      <c r="B290" s="2">
        <v>2023</v>
      </c>
      <c r="C290" s="1" t="s">
        <v>1</v>
      </c>
      <c r="D290" s="3" t="s">
        <v>548</v>
      </c>
      <c r="E290" s="1" t="s">
        <v>8</v>
      </c>
      <c r="F290" s="4">
        <v>1088.55</v>
      </c>
      <c r="G290" s="1" t="s">
        <v>704</v>
      </c>
    </row>
    <row r="291" spans="1:7" ht="30">
      <c r="A291" s="1" t="s">
        <v>694</v>
      </c>
      <c r="B291" s="2">
        <v>2023</v>
      </c>
      <c r="C291" s="1" t="s">
        <v>1</v>
      </c>
      <c r="D291" s="3" t="s">
        <v>795</v>
      </c>
      <c r="E291" s="1" t="s">
        <v>8</v>
      </c>
      <c r="F291" s="4">
        <v>1088.55</v>
      </c>
      <c r="G291" s="1" t="s">
        <v>704</v>
      </c>
    </row>
    <row r="292" spans="1:7" ht="30">
      <c r="A292" s="1" t="s">
        <v>694</v>
      </c>
      <c r="B292" s="2">
        <v>2023</v>
      </c>
      <c r="C292" s="1" t="s">
        <v>1</v>
      </c>
      <c r="D292" s="3" t="s">
        <v>796</v>
      </c>
      <c r="E292" s="1" t="s">
        <v>8</v>
      </c>
      <c r="F292" s="4">
        <v>1088.55</v>
      </c>
      <c r="G292" s="1" t="s">
        <v>704</v>
      </c>
    </row>
    <row r="293" spans="1:7" ht="30">
      <c r="A293" s="1" t="s">
        <v>797</v>
      </c>
      <c r="B293" s="2">
        <v>2024</v>
      </c>
      <c r="C293" s="1" t="s">
        <v>1</v>
      </c>
      <c r="D293" s="3" t="s">
        <v>696</v>
      </c>
      <c r="E293" s="1" t="s">
        <v>8</v>
      </c>
      <c r="F293" s="4">
        <v>3650</v>
      </c>
      <c r="G293" s="1" t="s">
        <v>704</v>
      </c>
    </row>
    <row r="294" spans="1:7" ht="30">
      <c r="A294" s="1" t="s">
        <v>694</v>
      </c>
      <c r="B294" s="2">
        <v>2023</v>
      </c>
      <c r="C294" s="1" t="s">
        <v>1</v>
      </c>
      <c r="D294" s="3" t="s">
        <v>361</v>
      </c>
      <c r="E294" s="1" t="s">
        <v>8</v>
      </c>
      <c r="F294" s="4">
        <v>1088.55</v>
      </c>
      <c r="G294" s="1" t="s">
        <v>704</v>
      </c>
    </row>
    <row r="295" spans="1:7" ht="30">
      <c r="A295" s="1" t="s">
        <v>694</v>
      </c>
      <c r="B295" s="2">
        <v>2023</v>
      </c>
      <c r="C295" s="1" t="s">
        <v>1</v>
      </c>
      <c r="D295" s="3" t="s">
        <v>361</v>
      </c>
      <c r="E295" s="1" t="s">
        <v>8</v>
      </c>
      <c r="F295" s="4">
        <v>1088.55</v>
      </c>
      <c r="G295" s="1" t="s">
        <v>704</v>
      </c>
    </row>
    <row r="296" spans="1:7" ht="30">
      <c r="A296" s="1" t="s">
        <v>694</v>
      </c>
      <c r="B296" s="2">
        <v>2023</v>
      </c>
      <c r="C296" s="1" t="s">
        <v>1</v>
      </c>
      <c r="D296" s="3" t="s">
        <v>361</v>
      </c>
      <c r="E296" s="1" t="s">
        <v>8</v>
      </c>
      <c r="F296" s="4">
        <v>1088.55</v>
      </c>
      <c r="G296" s="1" t="s">
        <v>704</v>
      </c>
    </row>
    <row r="297" spans="1:7" ht="30">
      <c r="A297" s="1" t="s">
        <v>694</v>
      </c>
      <c r="B297" s="2">
        <v>2023</v>
      </c>
      <c r="C297" s="1" t="s">
        <v>1</v>
      </c>
      <c r="D297" s="3" t="s">
        <v>361</v>
      </c>
      <c r="E297" s="1" t="s">
        <v>8</v>
      </c>
      <c r="F297" s="4">
        <v>1088.55</v>
      </c>
      <c r="G297" s="1" t="s">
        <v>704</v>
      </c>
    </row>
    <row r="298" spans="1:7" ht="30">
      <c r="A298" s="1" t="s">
        <v>797</v>
      </c>
      <c r="B298" s="2">
        <v>2023</v>
      </c>
      <c r="C298" s="1" t="s">
        <v>1</v>
      </c>
      <c r="D298" s="3" t="s">
        <v>798</v>
      </c>
      <c r="E298" s="1" t="s">
        <v>8</v>
      </c>
      <c r="F298" s="4">
        <v>3296.4</v>
      </c>
      <c r="G298" s="1" t="s">
        <v>704</v>
      </c>
    </row>
    <row r="299" spans="1:7" ht="30">
      <c r="A299" s="1" t="s">
        <v>694</v>
      </c>
      <c r="B299" s="2">
        <v>2023</v>
      </c>
      <c r="C299" s="1" t="s">
        <v>1</v>
      </c>
      <c r="D299" s="3" t="s">
        <v>798</v>
      </c>
      <c r="E299" s="1" t="s">
        <v>8</v>
      </c>
      <c r="F299" s="4">
        <v>1088.55</v>
      </c>
      <c r="G299" s="1" t="s">
        <v>704</v>
      </c>
    </row>
    <row r="300" spans="1:7" ht="30">
      <c r="A300" s="1" t="s">
        <v>799</v>
      </c>
      <c r="B300" s="2">
        <v>2024</v>
      </c>
      <c r="C300" s="1" t="s">
        <v>1</v>
      </c>
      <c r="D300" s="3" t="s">
        <v>363</v>
      </c>
      <c r="E300" s="1" t="s">
        <v>8</v>
      </c>
      <c r="F300" s="4">
        <v>4323.45</v>
      </c>
      <c r="G300" s="1" t="s">
        <v>704</v>
      </c>
    </row>
    <row r="301" spans="1:7" ht="30">
      <c r="A301" s="1" t="s">
        <v>694</v>
      </c>
      <c r="B301" s="2">
        <v>2023</v>
      </c>
      <c r="C301" s="1" t="s">
        <v>1</v>
      </c>
      <c r="D301" s="3" t="s">
        <v>204</v>
      </c>
      <c r="E301" s="1" t="s">
        <v>8</v>
      </c>
      <c r="F301" s="4">
        <v>1088.55</v>
      </c>
      <c r="G301" s="1" t="s">
        <v>704</v>
      </c>
    </row>
    <row r="302" spans="1:7" ht="30">
      <c r="A302" s="1" t="s">
        <v>694</v>
      </c>
      <c r="B302" s="2">
        <v>2023</v>
      </c>
      <c r="C302" s="1" t="s">
        <v>1</v>
      </c>
      <c r="D302" s="3" t="s">
        <v>205</v>
      </c>
      <c r="E302" s="1" t="s">
        <v>8</v>
      </c>
      <c r="F302" s="4">
        <v>1088.55</v>
      </c>
      <c r="G302" s="1" t="s">
        <v>704</v>
      </c>
    </row>
    <row r="303" spans="1:7" ht="30">
      <c r="A303" s="1" t="s">
        <v>694</v>
      </c>
      <c r="B303" s="2">
        <v>2023</v>
      </c>
      <c r="C303" s="1" t="s">
        <v>1</v>
      </c>
      <c r="D303" s="3" t="s">
        <v>205</v>
      </c>
      <c r="E303" s="1" t="s">
        <v>8</v>
      </c>
      <c r="F303" s="4">
        <v>1088.55</v>
      </c>
      <c r="G303" s="1" t="s">
        <v>704</v>
      </c>
    </row>
    <row r="304" spans="1:7" ht="30">
      <c r="A304" s="1" t="s">
        <v>694</v>
      </c>
      <c r="B304" s="2">
        <v>2023</v>
      </c>
      <c r="C304" s="1" t="s">
        <v>1</v>
      </c>
      <c r="D304" s="3" t="s">
        <v>205</v>
      </c>
      <c r="E304" s="1" t="s">
        <v>8</v>
      </c>
      <c r="F304" s="4">
        <v>1088.55</v>
      </c>
      <c r="G304" s="1" t="s">
        <v>704</v>
      </c>
    </row>
    <row r="305" spans="1:7" ht="30">
      <c r="A305" s="1" t="s">
        <v>800</v>
      </c>
      <c r="B305" s="2">
        <v>2024</v>
      </c>
      <c r="C305" s="1" t="s">
        <v>1</v>
      </c>
      <c r="D305" s="3" t="s">
        <v>366</v>
      </c>
      <c r="E305" s="1" t="s">
        <v>8</v>
      </c>
      <c r="F305" s="4">
        <v>4120.5</v>
      </c>
      <c r="G305" s="1" t="s">
        <v>704</v>
      </c>
    </row>
    <row r="306" spans="1:7" ht="30">
      <c r="A306" s="1" t="s">
        <v>694</v>
      </c>
      <c r="B306" s="2">
        <v>2023</v>
      </c>
      <c r="C306" s="1" t="s">
        <v>1</v>
      </c>
      <c r="D306" s="3" t="s">
        <v>366</v>
      </c>
      <c r="E306" s="1" t="s">
        <v>8</v>
      </c>
      <c r="F306" s="4">
        <v>1088.55</v>
      </c>
      <c r="G306" s="1" t="s">
        <v>704</v>
      </c>
    </row>
    <row r="307" spans="1:7" ht="30">
      <c r="A307" s="1" t="s">
        <v>694</v>
      </c>
      <c r="B307" s="2">
        <v>2023</v>
      </c>
      <c r="C307" s="1" t="s">
        <v>1</v>
      </c>
      <c r="D307" s="3" t="s">
        <v>366</v>
      </c>
      <c r="E307" s="1" t="s">
        <v>8</v>
      </c>
      <c r="F307" s="4">
        <v>1088.55</v>
      </c>
      <c r="G307" s="1" t="s">
        <v>704</v>
      </c>
    </row>
    <row r="308" spans="1:7" ht="30">
      <c r="A308" s="1" t="s">
        <v>694</v>
      </c>
      <c r="B308" s="2">
        <v>2023</v>
      </c>
      <c r="C308" s="1" t="s">
        <v>1</v>
      </c>
      <c r="D308" s="3" t="s">
        <v>366</v>
      </c>
      <c r="E308" s="1" t="s">
        <v>8</v>
      </c>
      <c r="F308" s="4">
        <v>1088.55</v>
      </c>
      <c r="G308" s="1" t="s">
        <v>704</v>
      </c>
    </row>
    <row r="309" spans="1:7" ht="30">
      <c r="A309" s="1" t="s">
        <v>800</v>
      </c>
      <c r="B309" s="2">
        <v>2024</v>
      </c>
      <c r="C309" s="1" t="s">
        <v>1</v>
      </c>
      <c r="D309" s="3" t="s">
        <v>368</v>
      </c>
      <c r="E309" s="1" t="s">
        <v>8</v>
      </c>
      <c r="F309" s="4">
        <v>4120.5</v>
      </c>
      <c r="G309" s="1" t="s">
        <v>704</v>
      </c>
    </row>
    <row r="310" spans="1:7" ht="30">
      <c r="A310" s="1" t="s">
        <v>801</v>
      </c>
      <c r="B310" s="2">
        <v>2024</v>
      </c>
      <c r="C310" s="1" t="s">
        <v>1</v>
      </c>
      <c r="D310" s="3" t="s">
        <v>802</v>
      </c>
      <c r="E310" s="1" t="s">
        <v>8</v>
      </c>
      <c r="F310" s="4">
        <v>6827.08</v>
      </c>
      <c r="G310" s="1" t="s">
        <v>704</v>
      </c>
    </row>
    <row r="311" spans="1:7" ht="30">
      <c r="A311" s="1" t="s">
        <v>803</v>
      </c>
      <c r="B311" s="2">
        <v>0</v>
      </c>
      <c r="C311" s="1" t="s">
        <v>1</v>
      </c>
      <c r="D311" s="3" t="s">
        <v>804</v>
      </c>
      <c r="E311" s="1" t="s">
        <v>8</v>
      </c>
      <c r="F311" s="4">
        <v>4797.1499999999996</v>
      </c>
      <c r="G311" s="1" t="s">
        <v>704</v>
      </c>
    </row>
    <row r="312" spans="1:7" ht="30">
      <c r="A312" s="1" t="s">
        <v>694</v>
      </c>
      <c r="B312" s="2">
        <v>2023</v>
      </c>
      <c r="C312" s="1" t="s">
        <v>1</v>
      </c>
      <c r="D312" s="3" t="s">
        <v>805</v>
      </c>
      <c r="E312" s="1" t="s">
        <v>8</v>
      </c>
      <c r="F312" s="4">
        <v>1088.55</v>
      </c>
      <c r="G312" s="1" t="s">
        <v>704</v>
      </c>
    </row>
    <row r="313" spans="1:7">
      <c r="F313" s="5">
        <v>287551.8499999987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L21" sqref="L21"/>
    </sheetView>
  </sheetViews>
  <sheetFormatPr defaultRowHeight="15"/>
  <cols>
    <col min="1" max="1" width="22.85546875" customWidth="1"/>
    <col min="6" max="6" width="9.85546875" bestFit="1" customWidth="1"/>
  </cols>
  <sheetData>
    <row r="1" spans="1:7" ht="30">
      <c r="A1" s="1" t="s">
        <v>806</v>
      </c>
      <c r="B1" s="2">
        <v>2013</v>
      </c>
      <c r="C1" s="1" t="s">
        <v>1</v>
      </c>
      <c r="D1" s="3" t="s">
        <v>807</v>
      </c>
      <c r="E1" s="1" t="s">
        <v>8</v>
      </c>
      <c r="F1" s="4">
        <v>2250.9</v>
      </c>
      <c r="G1" s="1" t="s">
        <v>808</v>
      </c>
    </row>
    <row r="2" spans="1:7" ht="30">
      <c r="A2" s="1" t="s">
        <v>809</v>
      </c>
      <c r="B2" s="2">
        <v>2015</v>
      </c>
      <c r="C2" s="1" t="s">
        <v>1</v>
      </c>
      <c r="D2" s="3" t="s">
        <v>810</v>
      </c>
      <c r="E2" s="1" t="s">
        <v>8</v>
      </c>
      <c r="F2" s="4">
        <v>3153</v>
      </c>
      <c r="G2" s="1" t="s">
        <v>808</v>
      </c>
    </row>
    <row r="3" spans="1:7" ht="30">
      <c r="A3" s="1" t="s">
        <v>809</v>
      </c>
      <c r="B3" s="2">
        <v>2015</v>
      </c>
      <c r="C3" s="1" t="s">
        <v>1</v>
      </c>
      <c r="D3" s="3" t="s">
        <v>810</v>
      </c>
      <c r="E3" s="1" t="s">
        <v>8</v>
      </c>
      <c r="F3" s="4">
        <v>3153</v>
      </c>
      <c r="G3" s="1" t="s">
        <v>808</v>
      </c>
    </row>
    <row r="4" spans="1:7" ht="30">
      <c r="A4" s="1" t="s">
        <v>809</v>
      </c>
      <c r="B4" s="2">
        <v>2015</v>
      </c>
      <c r="C4" s="1" t="s">
        <v>1</v>
      </c>
      <c r="D4" s="3" t="s">
        <v>75</v>
      </c>
      <c r="E4" s="1" t="s">
        <v>8</v>
      </c>
      <c r="F4" s="4">
        <v>3153</v>
      </c>
      <c r="G4" s="1" t="s">
        <v>808</v>
      </c>
    </row>
    <row r="5" spans="1:7" ht="30">
      <c r="A5" s="1" t="s">
        <v>809</v>
      </c>
      <c r="B5" s="2">
        <v>2015</v>
      </c>
      <c r="C5" s="1" t="s">
        <v>1</v>
      </c>
      <c r="D5" s="3" t="s">
        <v>75</v>
      </c>
      <c r="E5" s="1" t="s">
        <v>8</v>
      </c>
      <c r="F5" s="4">
        <v>3153</v>
      </c>
      <c r="G5" s="1" t="s">
        <v>808</v>
      </c>
    </row>
    <row r="6" spans="1:7" ht="30">
      <c r="A6" s="1" t="s">
        <v>809</v>
      </c>
      <c r="B6" s="2">
        <v>2015</v>
      </c>
      <c r="C6" s="1" t="s">
        <v>1</v>
      </c>
      <c r="D6" s="3" t="s">
        <v>75</v>
      </c>
      <c r="E6" s="1" t="s">
        <v>8</v>
      </c>
      <c r="F6" s="4">
        <v>3153</v>
      </c>
      <c r="G6" s="1" t="s">
        <v>808</v>
      </c>
    </row>
    <row r="7" spans="1:7" ht="30">
      <c r="A7" s="1" t="s">
        <v>811</v>
      </c>
      <c r="B7" s="2">
        <v>2016</v>
      </c>
      <c r="C7" s="1" t="s">
        <v>1</v>
      </c>
      <c r="D7" s="3" t="s">
        <v>812</v>
      </c>
      <c r="E7" s="1" t="s">
        <v>8</v>
      </c>
      <c r="F7" s="4">
        <v>1060</v>
      </c>
      <c r="G7" s="1" t="s">
        <v>808</v>
      </c>
    </row>
    <row r="8" spans="1:7" ht="30">
      <c r="A8" s="1" t="s">
        <v>811</v>
      </c>
      <c r="B8" s="2">
        <v>2016</v>
      </c>
      <c r="C8" s="1" t="s">
        <v>1</v>
      </c>
      <c r="D8" s="3" t="s">
        <v>812</v>
      </c>
      <c r="E8" s="1" t="s">
        <v>8</v>
      </c>
      <c r="F8" s="4">
        <v>1060</v>
      </c>
      <c r="G8" s="1" t="s">
        <v>808</v>
      </c>
    </row>
    <row r="9" spans="1:7" ht="30">
      <c r="A9" s="1" t="s">
        <v>811</v>
      </c>
      <c r="B9" s="2">
        <v>2016</v>
      </c>
      <c r="C9" s="1" t="s">
        <v>1</v>
      </c>
      <c r="D9" s="3" t="s">
        <v>812</v>
      </c>
      <c r="E9" s="1" t="s">
        <v>8</v>
      </c>
      <c r="F9" s="4">
        <v>1060</v>
      </c>
      <c r="G9" s="1" t="s">
        <v>808</v>
      </c>
    </row>
    <row r="10" spans="1:7" ht="30">
      <c r="A10" s="1" t="s">
        <v>813</v>
      </c>
      <c r="B10" s="2">
        <v>2016</v>
      </c>
      <c r="C10" s="1" t="s">
        <v>16</v>
      </c>
      <c r="D10" s="3" t="s">
        <v>94</v>
      </c>
      <c r="E10" s="1" t="s">
        <v>95</v>
      </c>
      <c r="F10" s="4">
        <v>0</v>
      </c>
      <c r="G10" s="1" t="s">
        <v>808</v>
      </c>
    </row>
    <row r="11" spans="1:7" ht="30">
      <c r="A11" s="1" t="s">
        <v>813</v>
      </c>
      <c r="B11" s="2">
        <v>2015</v>
      </c>
      <c r="C11" s="1" t="s">
        <v>16</v>
      </c>
      <c r="D11" s="3" t="s">
        <v>96</v>
      </c>
      <c r="E11" s="1" t="s">
        <v>18</v>
      </c>
      <c r="F11" s="4">
        <v>0</v>
      </c>
      <c r="G11" s="1" t="s">
        <v>808</v>
      </c>
    </row>
    <row r="12" spans="1:7" ht="30">
      <c r="A12" s="1" t="s">
        <v>813</v>
      </c>
      <c r="B12" s="2">
        <v>2015</v>
      </c>
      <c r="C12" s="1" t="s">
        <v>16</v>
      </c>
      <c r="D12" s="3" t="s">
        <v>96</v>
      </c>
      <c r="E12" s="1" t="s">
        <v>95</v>
      </c>
      <c r="F12" s="4">
        <v>0</v>
      </c>
      <c r="G12" s="1" t="s">
        <v>808</v>
      </c>
    </row>
    <row r="13" spans="1:7" ht="30">
      <c r="A13" s="1" t="s">
        <v>813</v>
      </c>
      <c r="B13" s="2">
        <v>2016</v>
      </c>
      <c r="C13" s="1" t="s">
        <v>16</v>
      </c>
      <c r="D13" s="3" t="s">
        <v>96</v>
      </c>
      <c r="E13" s="1" t="s">
        <v>814</v>
      </c>
      <c r="F13" s="4">
        <v>350</v>
      </c>
      <c r="G13" s="1" t="s">
        <v>808</v>
      </c>
    </row>
    <row r="14" spans="1:7" ht="30">
      <c r="A14" s="1" t="s">
        <v>813</v>
      </c>
      <c r="B14" s="2">
        <v>2015</v>
      </c>
      <c r="C14" s="1" t="s">
        <v>16</v>
      </c>
      <c r="D14" s="3" t="s">
        <v>96</v>
      </c>
      <c r="E14" s="1" t="s">
        <v>95</v>
      </c>
      <c r="F14" s="4">
        <v>0</v>
      </c>
      <c r="G14" s="1" t="s">
        <v>808</v>
      </c>
    </row>
    <row r="15" spans="1:7">
      <c r="A15" s="1" t="s">
        <v>815</v>
      </c>
      <c r="B15" s="2">
        <v>2005</v>
      </c>
      <c r="C15" s="1" t="s">
        <v>16</v>
      </c>
      <c r="D15" s="3" t="s">
        <v>2</v>
      </c>
      <c r="E15" s="1" t="s">
        <v>18</v>
      </c>
      <c r="F15" s="4">
        <v>4392</v>
      </c>
      <c r="G15" s="1" t="s">
        <v>808</v>
      </c>
    </row>
    <row r="16" spans="1:7" ht="30">
      <c r="A16" s="1" t="s">
        <v>816</v>
      </c>
      <c r="B16" s="2">
        <v>2018</v>
      </c>
      <c r="C16" s="1" t="s">
        <v>1</v>
      </c>
      <c r="D16" s="3" t="s">
        <v>817</v>
      </c>
      <c r="E16" s="1" t="s">
        <v>8</v>
      </c>
      <c r="F16" s="4">
        <v>3136.5</v>
      </c>
      <c r="G16" s="1" t="s">
        <v>808</v>
      </c>
    </row>
    <row r="17" spans="1:7" ht="30">
      <c r="A17" s="1" t="s">
        <v>816</v>
      </c>
      <c r="B17" s="2">
        <v>2018</v>
      </c>
      <c r="C17" s="1" t="s">
        <v>1</v>
      </c>
      <c r="D17" s="3" t="s">
        <v>818</v>
      </c>
      <c r="E17" s="1" t="s">
        <v>8</v>
      </c>
      <c r="F17" s="4">
        <v>3136.5</v>
      </c>
      <c r="G17" s="1" t="s">
        <v>808</v>
      </c>
    </row>
    <row r="18" spans="1:7" ht="30">
      <c r="A18" s="1" t="s">
        <v>816</v>
      </c>
      <c r="B18" s="2">
        <v>2018</v>
      </c>
      <c r="C18" s="1" t="s">
        <v>1</v>
      </c>
      <c r="D18" s="3" t="s">
        <v>245</v>
      </c>
      <c r="E18" s="1" t="s">
        <v>8</v>
      </c>
      <c r="F18" s="4">
        <v>3136.5</v>
      </c>
      <c r="G18" s="1" t="s">
        <v>808</v>
      </c>
    </row>
    <row r="19" spans="1:7" ht="30">
      <c r="A19" s="1" t="s">
        <v>819</v>
      </c>
      <c r="B19" s="2">
        <v>2019</v>
      </c>
      <c r="C19" s="1" t="s">
        <v>62</v>
      </c>
      <c r="D19" s="3" t="s">
        <v>710</v>
      </c>
      <c r="E19" s="1" t="s">
        <v>64</v>
      </c>
      <c r="F19" s="4">
        <v>295.2</v>
      </c>
      <c r="G19" s="1" t="s">
        <v>808</v>
      </c>
    </row>
    <row r="20" spans="1:7" ht="30">
      <c r="A20" s="1" t="s">
        <v>819</v>
      </c>
      <c r="B20" s="2">
        <v>2020</v>
      </c>
      <c r="C20" s="1" t="s">
        <v>62</v>
      </c>
      <c r="D20" s="3" t="s">
        <v>621</v>
      </c>
      <c r="E20" s="1" t="s">
        <v>64</v>
      </c>
      <c r="F20" s="4">
        <v>576.87</v>
      </c>
      <c r="G20" s="1" t="s">
        <v>808</v>
      </c>
    </row>
    <row r="21" spans="1:7" ht="30">
      <c r="A21" s="1" t="s">
        <v>819</v>
      </c>
      <c r="B21" s="2">
        <v>2020</v>
      </c>
      <c r="C21" s="1" t="s">
        <v>62</v>
      </c>
      <c r="D21" s="3" t="s">
        <v>621</v>
      </c>
      <c r="E21" s="1" t="s">
        <v>64</v>
      </c>
      <c r="F21" s="4">
        <v>576.87</v>
      </c>
      <c r="G21" s="1" t="s">
        <v>808</v>
      </c>
    </row>
    <row r="22" spans="1:7" ht="30">
      <c r="A22" s="1" t="s">
        <v>819</v>
      </c>
      <c r="B22" s="2">
        <v>2020</v>
      </c>
      <c r="C22" s="1" t="s">
        <v>62</v>
      </c>
      <c r="D22" s="3" t="s">
        <v>621</v>
      </c>
      <c r="E22" s="1" t="s">
        <v>64</v>
      </c>
      <c r="F22" s="4">
        <v>576.87</v>
      </c>
      <c r="G22" s="1" t="s">
        <v>808</v>
      </c>
    </row>
    <row r="23" spans="1:7" ht="30">
      <c r="A23" s="1" t="s">
        <v>820</v>
      </c>
      <c r="B23" s="2">
        <v>2019</v>
      </c>
      <c r="C23" s="1" t="s">
        <v>1</v>
      </c>
      <c r="D23" s="3" t="s">
        <v>821</v>
      </c>
      <c r="E23" s="1" t="s">
        <v>8</v>
      </c>
      <c r="F23" s="4">
        <v>1783.5</v>
      </c>
      <c r="G23" s="1" t="s">
        <v>808</v>
      </c>
    </row>
    <row r="24" spans="1:7" ht="30">
      <c r="A24" s="1" t="s">
        <v>820</v>
      </c>
      <c r="B24" s="2">
        <v>2019</v>
      </c>
      <c r="C24" s="1" t="s">
        <v>1</v>
      </c>
      <c r="D24" s="3" t="s">
        <v>822</v>
      </c>
      <c r="E24" s="1" t="s">
        <v>8</v>
      </c>
      <c r="F24" s="4">
        <v>1783.5</v>
      </c>
      <c r="G24" s="1" t="s">
        <v>808</v>
      </c>
    </row>
    <row r="25" spans="1:7" ht="30">
      <c r="A25" s="1" t="s">
        <v>823</v>
      </c>
      <c r="B25" s="2">
        <v>0</v>
      </c>
      <c r="C25" s="1" t="s">
        <v>62</v>
      </c>
      <c r="D25" s="3" t="s">
        <v>824</v>
      </c>
      <c r="E25" s="1" t="s">
        <v>64</v>
      </c>
      <c r="F25" s="4">
        <v>407.55</v>
      </c>
      <c r="G25" s="1" t="s">
        <v>808</v>
      </c>
    </row>
    <row r="26" spans="1:7" ht="30">
      <c r="A26" s="1" t="s">
        <v>820</v>
      </c>
      <c r="B26" s="2">
        <v>2020</v>
      </c>
      <c r="C26" s="1" t="s">
        <v>1</v>
      </c>
      <c r="D26" s="3" t="s">
        <v>825</v>
      </c>
      <c r="E26" s="1" t="s">
        <v>70</v>
      </c>
      <c r="F26" s="4">
        <v>1783.5</v>
      </c>
      <c r="G26" s="1" t="s">
        <v>808</v>
      </c>
    </row>
    <row r="27" spans="1:7" ht="30">
      <c r="A27" s="1" t="s">
        <v>826</v>
      </c>
      <c r="B27" s="2">
        <v>0</v>
      </c>
      <c r="C27" s="1" t="s">
        <v>16</v>
      </c>
      <c r="D27" s="3" t="s">
        <v>827</v>
      </c>
      <c r="E27" s="1" t="s">
        <v>8</v>
      </c>
      <c r="F27" s="4">
        <v>14391</v>
      </c>
      <c r="G27" s="1" t="s">
        <v>808</v>
      </c>
    </row>
    <row r="28" spans="1:7" ht="30">
      <c r="A28" s="1" t="s">
        <v>820</v>
      </c>
      <c r="B28" s="2">
        <v>2021</v>
      </c>
      <c r="C28" s="1" t="s">
        <v>1</v>
      </c>
      <c r="D28" s="3" t="s">
        <v>828</v>
      </c>
      <c r="E28" s="1" t="s">
        <v>70</v>
      </c>
      <c r="F28" s="4">
        <v>1783.5</v>
      </c>
      <c r="G28" s="1" t="s">
        <v>808</v>
      </c>
    </row>
    <row r="29" spans="1:7" ht="30">
      <c r="A29" s="1" t="s">
        <v>820</v>
      </c>
      <c r="B29" s="2">
        <v>2021</v>
      </c>
      <c r="C29" s="1" t="s">
        <v>1</v>
      </c>
      <c r="D29" s="3" t="s">
        <v>442</v>
      </c>
      <c r="E29" s="1" t="s">
        <v>70</v>
      </c>
      <c r="F29" s="4">
        <v>1783.5</v>
      </c>
      <c r="G29" s="1" t="s">
        <v>808</v>
      </c>
    </row>
    <row r="30" spans="1:7">
      <c r="A30" s="1" t="s">
        <v>829</v>
      </c>
      <c r="B30" s="2">
        <v>2021</v>
      </c>
      <c r="C30" s="1" t="s">
        <v>1</v>
      </c>
      <c r="D30" s="3" t="s">
        <v>294</v>
      </c>
      <c r="E30" s="1" t="s">
        <v>8</v>
      </c>
      <c r="F30" s="4">
        <v>2938.77</v>
      </c>
      <c r="G30" s="1" t="s">
        <v>808</v>
      </c>
    </row>
    <row r="31" spans="1:7" ht="30">
      <c r="A31" s="1" t="s">
        <v>820</v>
      </c>
      <c r="B31" s="2">
        <v>2019</v>
      </c>
      <c r="C31" s="1" t="s">
        <v>1</v>
      </c>
      <c r="D31" s="3" t="s">
        <v>156</v>
      </c>
      <c r="E31" s="1" t="s">
        <v>8</v>
      </c>
      <c r="F31" s="4">
        <v>1783.5</v>
      </c>
      <c r="G31" s="1" t="s">
        <v>808</v>
      </c>
    </row>
    <row r="32" spans="1:7" ht="30">
      <c r="A32" s="1" t="s">
        <v>820</v>
      </c>
      <c r="B32" s="2">
        <v>2022</v>
      </c>
      <c r="C32" s="1" t="s">
        <v>1</v>
      </c>
      <c r="D32" s="3" t="s">
        <v>637</v>
      </c>
      <c r="E32" s="1" t="s">
        <v>70</v>
      </c>
      <c r="F32" s="4">
        <v>1783.5</v>
      </c>
      <c r="G32" s="1" t="s">
        <v>808</v>
      </c>
    </row>
    <row r="33" spans="1:7" ht="30">
      <c r="A33" s="1" t="s">
        <v>830</v>
      </c>
      <c r="B33" s="2">
        <v>2022</v>
      </c>
      <c r="C33" s="1" t="s">
        <v>62</v>
      </c>
      <c r="D33" s="3" t="s">
        <v>831</v>
      </c>
      <c r="E33" s="1" t="s">
        <v>64</v>
      </c>
      <c r="F33" s="4">
        <v>699</v>
      </c>
      <c r="G33" s="1" t="s">
        <v>808</v>
      </c>
    </row>
    <row r="34" spans="1:7" ht="30">
      <c r="A34" s="1" t="s">
        <v>830</v>
      </c>
      <c r="B34" s="2">
        <v>2022</v>
      </c>
      <c r="C34" s="1" t="s">
        <v>62</v>
      </c>
      <c r="D34" s="3" t="s">
        <v>160</v>
      </c>
      <c r="E34" s="1" t="s">
        <v>64</v>
      </c>
      <c r="F34" s="4">
        <v>498.15</v>
      </c>
      <c r="G34" s="1" t="s">
        <v>808</v>
      </c>
    </row>
    <row r="35" spans="1:7" ht="30">
      <c r="A35" s="1" t="s">
        <v>820</v>
      </c>
      <c r="B35" s="2">
        <v>2019</v>
      </c>
      <c r="C35" s="1" t="s">
        <v>1</v>
      </c>
      <c r="D35" s="3" t="s">
        <v>832</v>
      </c>
      <c r="E35" s="1" t="s">
        <v>8</v>
      </c>
      <c r="F35" s="4">
        <v>1783.5</v>
      </c>
      <c r="G35" s="1" t="s">
        <v>808</v>
      </c>
    </row>
    <row r="36" spans="1:7" ht="30">
      <c r="A36" s="1" t="s">
        <v>830</v>
      </c>
      <c r="B36" s="2">
        <v>2023</v>
      </c>
      <c r="C36" s="1" t="s">
        <v>62</v>
      </c>
      <c r="D36" s="3" t="s">
        <v>175</v>
      </c>
      <c r="E36" s="1" t="s">
        <v>64</v>
      </c>
      <c r="F36" s="4">
        <v>431.06</v>
      </c>
      <c r="G36" s="1" t="s">
        <v>808</v>
      </c>
    </row>
    <row r="37" spans="1:7" ht="30">
      <c r="A37" s="1" t="s">
        <v>830</v>
      </c>
      <c r="B37" s="2">
        <v>2023</v>
      </c>
      <c r="C37" s="1" t="s">
        <v>62</v>
      </c>
      <c r="D37" s="3" t="s">
        <v>324</v>
      </c>
      <c r="E37" s="1" t="s">
        <v>64</v>
      </c>
      <c r="F37" s="4">
        <v>439</v>
      </c>
      <c r="G37" s="1" t="s">
        <v>808</v>
      </c>
    </row>
    <row r="38" spans="1:7" ht="30">
      <c r="A38" s="1" t="s">
        <v>816</v>
      </c>
      <c r="B38" s="2">
        <v>2023</v>
      </c>
      <c r="C38" s="1" t="s">
        <v>1</v>
      </c>
      <c r="D38" s="3" t="s">
        <v>833</v>
      </c>
      <c r="E38" s="1" t="s">
        <v>8</v>
      </c>
      <c r="F38" s="4">
        <v>4491.01</v>
      </c>
      <c r="G38" s="1" t="s">
        <v>808</v>
      </c>
    </row>
    <row r="39" spans="1:7" ht="30">
      <c r="A39" s="1" t="s">
        <v>816</v>
      </c>
      <c r="B39" s="2">
        <v>2023</v>
      </c>
      <c r="C39" s="1" t="s">
        <v>1</v>
      </c>
      <c r="D39" s="3" t="s">
        <v>662</v>
      </c>
      <c r="E39" s="1" t="s">
        <v>8</v>
      </c>
      <c r="F39" s="4">
        <v>4491</v>
      </c>
      <c r="G39" s="1" t="s">
        <v>808</v>
      </c>
    </row>
    <row r="40" spans="1:7" ht="30">
      <c r="A40" s="1" t="s">
        <v>816</v>
      </c>
      <c r="B40" s="2">
        <v>2023</v>
      </c>
      <c r="C40" s="1" t="s">
        <v>1</v>
      </c>
      <c r="D40" s="3" t="s">
        <v>780</v>
      </c>
      <c r="E40" s="1" t="s">
        <v>8</v>
      </c>
      <c r="F40" s="4">
        <v>4491</v>
      </c>
      <c r="G40" s="1" t="s">
        <v>808</v>
      </c>
    </row>
    <row r="41" spans="1:7" ht="30">
      <c r="A41" s="1" t="s">
        <v>816</v>
      </c>
      <c r="B41" s="2">
        <v>2023</v>
      </c>
      <c r="C41" s="1" t="s">
        <v>1</v>
      </c>
      <c r="D41" s="3" t="s">
        <v>781</v>
      </c>
      <c r="E41" s="1" t="s">
        <v>8</v>
      </c>
      <c r="F41" s="4">
        <v>4491</v>
      </c>
      <c r="G41" s="1" t="s">
        <v>808</v>
      </c>
    </row>
    <row r="42" spans="1:7" ht="30">
      <c r="A42" s="1" t="s">
        <v>816</v>
      </c>
      <c r="B42" s="2">
        <v>2023</v>
      </c>
      <c r="C42" s="1" t="s">
        <v>1</v>
      </c>
      <c r="D42" s="3" t="s">
        <v>199</v>
      </c>
      <c r="E42" s="1" t="s">
        <v>8</v>
      </c>
      <c r="F42" s="4">
        <v>4491</v>
      </c>
      <c r="G42" s="1" t="s">
        <v>808</v>
      </c>
    </row>
    <row r="43" spans="1:7" ht="30">
      <c r="A43" s="1" t="s">
        <v>816</v>
      </c>
      <c r="B43" s="2">
        <v>2023</v>
      </c>
      <c r="C43" s="1" t="s">
        <v>1</v>
      </c>
      <c r="D43" s="3" t="s">
        <v>202</v>
      </c>
      <c r="E43" s="1" t="s">
        <v>8</v>
      </c>
      <c r="F43" s="4">
        <v>4491</v>
      </c>
      <c r="G43" s="1" t="s">
        <v>808</v>
      </c>
    </row>
    <row r="44" spans="1:7" ht="30">
      <c r="A44" s="1" t="s">
        <v>816</v>
      </c>
      <c r="B44" s="2">
        <v>2023</v>
      </c>
      <c r="C44" s="1" t="s">
        <v>1</v>
      </c>
      <c r="D44" s="3" t="s">
        <v>202</v>
      </c>
      <c r="E44" s="1" t="s">
        <v>8</v>
      </c>
      <c r="F44" s="4">
        <v>4491</v>
      </c>
      <c r="G44" s="1" t="s">
        <v>808</v>
      </c>
    </row>
    <row r="45" spans="1:7" ht="30">
      <c r="A45" s="1" t="s">
        <v>816</v>
      </c>
      <c r="B45" s="2">
        <v>2023</v>
      </c>
      <c r="C45" s="1" t="s">
        <v>1</v>
      </c>
      <c r="D45" s="3" t="s">
        <v>202</v>
      </c>
      <c r="E45" s="1" t="s">
        <v>8</v>
      </c>
      <c r="F45" s="4">
        <v>4491</v>
      </c>
      <c r="G45" s="1" t="s">
        <v>808</v>
      </c>
    </row>
    <row r="46" spans="1:7" ht="30">
      <c r="A46" s="1" t="s">
        <v>816</v>
      </c>
      <c r="B46" s="2">
        <v>2023</v>
      </c>
      <c r="C46" s="1" t="s">
        <v>1</v>
      </c>
      <c r="D46" s="3" t="s">
        <v>834</v>
      </c>
      <c r="E46" s="1" t="s">
        <v>8</v>
      </c>
      <c r="F46" s="4">
        <v>4491</v>
      </c>
      <c r="G46" s="1" t="s">
        <v>808</v>
      </c>
    </row>
    <row r="47" spans="1:7" ht="30">
      <c r="A47" s="1" t="s">
        <v>835</v>
      </c>
      <c r="B47" s="2">
        <v>2024</v>
      </c>
      <c r="C47" s="1" t="s">
        <v>1</v>
      </c>
      <c r="D47" s="3" t="s">
        <v>804</v>
      </c>
      <c r="E47" s="1" t="s">
        <v>8</v>
      </c>
      <c r="F47" s="4">
        <v>1553.47</v>
      </c>
      <c r="G47" s="1" t="s">
        <v>808</v>
      </c>
    </row>
    <row r="48" spans="1:7" ht="30">
      <c r="A48" s="1" t="s">
        <v>835</v>
      </c>
      <c r="B48" s="2">
        <v>2024</v>
      </c>
      <c r="C48" s="1" t="s">
        <v>1</v>
      </c>
      <c r="D48" s="3" t="s">
        <v>804</v>
      </c>
      <c r="E48" s="1" t="s">
        <v>8</v>
      </c>
      <c r="F48" s="4">
        <v>1553.47</v>
      </c>
      <c r="G48" s="1" t="s">
        <v>808</v>
      </c>
    </row>
    <row r="49" spans="1:7" ht="30">
      <c r="A49" s="1" t="s">
        <v>835</v>
      </c>
      <c r="B49" s="2">
        <v>2024</v>
      </c>
      <c r="C49" s="1" t="s">
        <v>1</v>
      </c>
      <c r="D49" s="3" t="s">
        <v>804</v>
      </c>
      <c r="E49" s="1" t="s">
        <v>8</v>
      </c>
      <c r="F49" s="4">
        <v>1553.47</v>
      </c>
      <c r="G49" s="1" t="s">
        <v>808</v>
      </c>
    </row>
    <row r="50" spans="1:7">
      <c r="A50" s="6"/>
      <c r="B50" s="6"/>
      <c r="C50" s="6"/>
      <c r="D50" s="6"/>
      <c r="E50" s="6"/>
      <c r="F50" s="7">
        <v>116525.15999999999</v>
      </c>
      <c r="G50" s="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8"/>
  <sheetViews>
    <sheetView workbookViewId="0">
      <selection activeCell="J17" sqref="J17"/>
    </sheetView>
  </sheetViews>
  <sheetFormatPr defaultRowHeight="15"/>
  <cols>
    <col min="1" max="1" width="24.5703125" customWidth="1"/>
    <col min="6" max="6" width="11.42578125" bestFit="1" customWidth="1"/>
  </cols>
  <sheetData>
    <row r="1" spans="1:7">
      <c r="A1" s="1" t="s">
        <v>836</v>
      </c>
      <c r="B1" s="2">
        <v>2007</v>
      </c>
      <c r="C1" s="1" t="s">
        <v>1</v>
      </c>
      <c r="D1" s="3" t="s">
        <v>837</v>
      </c>
      <c r="E1" s="1" t="s">
        <v>8</v>
      </c>
      <c r="F1" s="4">
        <v>3172</v>
      </c>
      <c r="G1" s="1" t="s">
        <v>838</v>
      </c>
    </row>
    <row r="2" spans="1:7">
      <c r="A2" s="1" t="s">
        <v>839</v>
      </c>
      <c r="B2" s="2">
        <v>2007</v>
      </c>
      <c r="C2" s="1" t="s">
        <v>1</v>
      </c>
      <c r="D2" s="3" t="s">
        <v>840</v>
      </c>
      <c r="E2" s="1" t="s">
        <v>8</v>
      </c>
      <c r="F2" s="4">
        <v>3220.8</v>
      </c>
      <c r="G2" s="1" t="s">
        <v>838</v>
      </c>
    </row>
    <row r="3" spans="1:7" ht="30">
      <c r="A3" s="1" t="s">
        <v>841</v>
      </c>
      <c r="B3" s="2">
        <v>2015</v>
      </c>
      <c r="C3" s="1" t="s">
        <v>1</v>
      </c>
      <c r="D3" s="3" t="s">
        <v>842</v>
      </c>
      <c r="E3" s="1" t="s">
        <v>8</v>
      </c>
      <c r="F3" s="4">
        <v>1500.6</v>
      </c>
      <c r="G3" s="1" t="s">
        <v>838</v>
      </c>
    </row>
    <row r="4" spans="1:7" ht="30">
      <c r="A4" s="1" t="s">
        <v>843</v>
      </c>
      <c r="B4" s="2">
        <v>2015</v>
      </c>
      <c r="C4" s="1" t="s">
        <v>1</v>
      </c>
      <c r="D4" s="3" t="s">
        <v>842</v>
      </c>
      <c r="E4" s="1" t="s">
        <v>8</v>
      </c>
      <c r="F4" s="4">
        <v>1469.85</v>
      </c>
      <c r="G4" s="1" t="s">
        <v>838</v>
      </c>
    </row>
    <row r="5" spans="1:7" ht="30">
      <c r="A5" s="1" t="s">
        <v>844</v>
      </c>
      <c r="B5" s="2">
        <v>2015</v>
      </c>
      <c r="C5" s="1" t="s">
        <v>1</v>
      </c>
      <c r="D5" s="3" t="s">
        <v>845</v>
      </c>
      <c r="E5" s="1" t="s">
        <v>8</v>
      </c>
      <c r="F5" s="4">
        <v>1955.7</v>
      </c>
      <c r="G5" s="1" t="s">
        <v>838</v>
      </c>
    </row>
    <row r="6" spans="1:7" ht="30">
      <c r="A6" s="1" t="s">
        <v>846</v>
      </c>
      <c r="B6" s="2">
        <v>2015</v>
      </c>
      <c r="C6" s="1" t="s">
        <v>16</v>
      </c>
      <c r="D6" s="3" t="s">
        <v>35</v>
      </c>
      <c r="E6" s="1" t="s">
        <v>18</v>
      </c>
      <c r="F6" s="4">
        <v>91389</v>
      </c>
      <c r="G6" s="1" t="s">
        <v>847</v>
      </c>
    </row>
    <row r="7" spans="1:7" ht="30">
      <c r="A7" s="1" t="s">
        <v>848</v>
      </c>
      <c r="B7" s="2">
        <v>2015</v>
      </c>
      <c r="C7" s="1" t="s">
        <v>16</v>
      </c>
      <c r="D7" s="3" t="s">
        <v>35</v>
      </c>
      <c r="E7" s="1" t="s">
        <v>18</v>
      </c>
      <c r="F7" s="4">
        <v>102681.63</v>
      </c>
      <c r="G7" s="1" t="s">
        <v>847</v>
      </c>
    </row>
    <row r="8" spans="1:7" ht="30">
      <c r="A8" s="1" t="s">
        <v>849</v>
      </c>
      <c r="B8" s="2">
        <v>2015</v>
      </c>
      <c r="C8" s="1" t="s">
        <v>16</v>
      </c>
      <c r="D8" s="3" t="s">
        <v>850</v>
      </c>
      <c r="E8" s="1" t="s">
        <v>18</v>
      </c>
      <c r="F8" s="4">
        <v>25571.200000000001</v>
      </c>
      <c r="G8" s="1" t="s">
        <v>847</v>
      </c>
    </row>
    <row r="9" spans="1:7" ht="30">
      <c r="A9" s="1" t="s">
        <v>851</v>
      </c>
      <c r="B9" s="2">
        <v>2016</v>
      </c>
      <c r="C9" s="1" t="s">
        <v>16</v>
      </c>
      <c r="D9" s="3" t="s">
        <v>852</v>
      </c>
      <c r="E9" s="1" t="s">
        <v>18</v>
      </c>
      <c r="F9" s="4">
        <v>14613.82</v>
      </c>
      <c r="G9" s="1" t="s">
        <v>838</v>
      </c>
    </row>
    <row r="10" spans="1:7" ht="30">
      <c r="A10" s="1" t="s">
        <v>853</v>
      </c>
      <c r="B10" s="2">
        <v>2013</v>
      </c>
      <c r="C10" s="1" t="s">
        <v>16</v>
      </c>
      <c r="D10" s="3" t="s">
        <v>854</v>
      </c>
      <c r="E10" s="1" t="s">
        <v>18</v>
      </c>
      <c r="F10" s="4">
        <v>756.45</v>
      </c>
      <c r="G10" s="1" t="s">
        <v>838</v>
      </c>
    </row>
    <row r="11" spans="1:7" ht="30">
      <c r="A11" s="1" t="s">
        <v>853</v>
      </c>
      <c r="B11" s="2">
        <v>2013</v>
      </c>
      <c r="C11" s="1" t="s">
        <v>16</v>
      </c>
      <c r="D11" s="3" t="s">
        <v>854</v>
      </c>
      <c r="E11" s="1" t="s">
        <v>18</v>
      </c>
      <c r="F11" s="4">
        <v>756.45</v>
      </c>
      <c r="G11" s="1" t="s">
        <v>838</v>
      </c>
    </row>
    <row r="12" spans="1:7" ht="30">
      <c r="A12" s="1" t="s">
        <v>855</v>
      </c>
      <c r="B12" s="2">
        <v>2005</v>
      </c>
      <c r="C12" s="1" t="s">
        <v>16</v>
      </c>
      <c r="D12" s="3" t="s">
        <v>2</v>
      </c>
      <c r="E12" s="1" t="s">
        <v>18</v>
      </c>
      <c r="F12" s="4">
        <v>33733.129999999997</v>
      </c>
      <c r="G12" s="1" t="s">
        <v>838</v>
      </c>
    </row>
    <row r="13" spans="1:7" ht="30">
      <c r="A13" s="1" t="s">
        <v>856</v>
      </c>
      <c r="B13" s="2">
        <v>2010</v>
      </c>
      <c r="C13" s="1" t="s">
        <v>16</v>
      </c>
      <c r="D13" s="3" t="s">
        <v>2</v>
      </c>
      <c r="E13" s="1" t="s">
        <v>95</v>
      </c>
      <c r="F13" s="4">
        <v>0</v>
      </c>
      <c r="G13" s="1" t="s">
        <v>847</v>
      </c>
    </row>
    <row r="14" spans="1:7" ht="30">
      <c r="A14" s="1" t="s">
        <v>857</v>
      </c>
      <c r="B14" s="2">
        <v>2017</v>
      </c>
      <c r="C14" s="1" t="s">
        <v>16</v>
      </c>
      <c r="D14" s="3" t="s">
        <v>2</v>
      </c>
      <c r="E14" s="1" t="s">
        <v>18</v>
      </c>
      <c r="F14" s="4">
        <v>11758.8</v>
      </c>
      <c r="G14" s="1" t="s">
        <v>838</v>
      </c>
    </row>
    <row r="15" spans="1:7" ht="30">
      <c r="A15" s="1" t="s">
        <v>858</v>
      </c>
      <c r="B15" s="2">
        <v>2017</v>
      </c>
      <c r="C15" s="1" t="s">
        <v>16</v>
      </c>
      <c r="D15" s="3" t="s">
        <v>859</v>
      </c>
      <c r="E15" s="1" t="s">
        <v>18</v>
      </c>
      <c r="F15" s="4">
        <v>7334.1</v>
      </c>
      <c r="G15" s="1" t="s">
        <v>838</v>
      </c>
    </row>
    <row r="16" spans="1:7" ht="30">
      <c r="A16" s="1" t="s">
        <v>858</v>
      </c>
      <c r="B16" s="2">
        <v>2017</v>
      </c>
      <c r="C16" s="1" t="s">
        <v>16</v>
      </c>
      <c r="D16" s="3" t="s">
        <v>859</v>
      </c>
      <c r="E16" s="1" t="s">
        <v>18</v>
      </c>
      <c r="F16" s="4">
        <v>7350.37</v>
      </c>
      <c r="G16" s="1" t="s">
        <v>838</v>
      </c>
    </row>
    <row r="17" spans="1:7" ht="30">
      <c r="A17" s="1" t="s">
        <v>860</v>
      </c>
      <c r="B17" s="2">
        <v>2017</v>
      </c>
      <c r="C17" s="1" t="s">
        <v>16</v>
      </c>
      <c r="D17" s="3" t="s">
        <v>859</v>
      </c>
      <c r="E17" s="1" t="s">
        <v>18</v>
      </c>
      <c r="F17" s="4">
        <v>8607.15</v>
      </c>
      <c r="G17" s="1" t="s">
        <v>838</v>
      </c>
    </row>
    <row r="18" spans="1:7" ht="30">
      <c r="A18" s="1" t="s">
        <v>860</v>
      </c>
      <c r="B18" s="2">
        <v>2017</v>
      </c>
      <c r="C18" s="1" t="s">
        <v>16</v>
      </c>
      <c r="D18" s="3" t="s">
        <v>859</v>
      </c>
      <c r="E18" s="1" t="s">
        <v>18</v>
      </c>
      <c r="F18" s="4">
        <v>8607.15</v>
      </c>
      <c r="G18" s="1" t="s">
        <v>838</v>
      </c>
    </row>
    <row r="19" spans="1:7" ht="30">
      <c r="A19" s="1" t="s">
        <v>860</v>
      </c>
      <c r="B19" s="2">
        <v>2017</v>
      </c>
      <c r="C19" s="1" t="s">
        <v>16</v>
      </c>
      <c r="D19" s="3" t="s">
        <v>859</v>
      </c>
      <c r="E19" s="1" t="s">
        <v>18</v>
      </c>
      <c r="F19" s="4">
        <v>8607.15</v>
      </c>
      <c r="G19" s="1" t="s">
        <v>838</v>
      </c>
    </row>
    <row r="20" spans="1:7" ht="30">
      <c r="A20" s="1" t="s">
        <v>860</v>
      </c>
      <c r="B20" s="2">
        <v>2017</v>
      </c>
      <c r="C20" s="1" t="s">
        <v>16</v>
      </c>
      <c r="D20" s="3" t="s">
        <v>859</v>
      </c>
      <c r="E20" s="1" t="s">
        <v>18</v>
      </c>
      <c r="F20" s="4">
        <v>8607.15</v>
      </c>
      <c r="G20" s="1" t="s">
        <v>838</v>
      </c>
    </row>
    <row r="21" spans="1:7" ht="30">
      <c r="A21" s="1" t="s">
        <v>861</v>
      </c>
      <c r="B21" s="2">
        <v>2017</v>
      </c>
      <c r="C21" s="1" t="s">
        <v>16</v>
      </c>
      <c r="D21" s="3" t="s">
        <v>859</v>
      </c>
      <c r="E21" s="1" t="s">
        <v>18</v>
      </c>
      <c r="F21" s="4">
        <v>5557.24</v>
      </c>
      <c r="G21" s="1" t="s">
        <v>838</v>
      </c>
    </row>
    <row r="22" spans="1:7" ht="30">
      <c r="A22" s="1" t="s">
        <v>860</v>
      </c>
      <c r="B22" s="2">
        <v>2017</v>
      </c>
      <c r="C22" s="1" t="s">
        <v>16</v>
      </c>
      <c r="D22" s="3" t="s">
        <v>859</v>
      </c>
      <c r="E22" s="1" t="s">
        <v>18</v>
      </c>
      <c r="F22" s="4">
        <v>8400.9</v>
      </c>
      <c r="G22" s="1" t="s">
        <v>838</v>
      </c>
    </row>
    <row r="23" spans="1:7" ht="30">
      <c r="A23" s="1" t="s">
        <v>860</v>
      </c>
      <c r="B23" s="2">
        <v>2017</v>
      </c>
      <c r="C23" s="1" t="s">
        <v>16</v>
      </c>
      <c r="D23" s="3" t="s">
        <v>859</v>
      </c>
      <c r="E23" s="1" t="s">
        <v>18</v>
      </c>
      <c r="F23" s="4">
        <v>8656.74</v>
      </c>
      <c r="G23" s="1" t="s">
        <v>838</v>
      </c>
    </row>
    <row r="24" spans="1:7" ht="30">
      <c r="A24" s="1" t="s">
        <v>860</v>
      </c>
      <c r="B24" s="2">
        <v>2017</v>
      </c>
      <c r="C24" s="1" t="s">
        <v>16</v>
      </c>
      <c r="D24" s="3" t="s">
        <v>859</v>
      </c>
      <c r="E24" s="1" t="s">
        <v>18</v>
      </c>
      <c r="F24" s="4">
        <v>8656.74</v>
      </c>
      <c r="G24" s="1" t="s">
        <v>838</v>
      </c>
    </row>
    <row r="25" spans="1:7" ht="30">
      <c r="A25" s="1" t="s">
        <v>860</v>
      </c>
      <c r="B25" s="2">
        <v>2017</v>
      </c>
      <c r="C25" s="1" t="s">
        <v>16</v>
      </c>
      <c r="D25" s="3" t="s">
        <v>859</v>
      </c>
      <c r="E25" s="1" t="s">
        <v>18</v>
      </c>
      <c r="F25" s="4">
        <v>9886.74</v>
      </c>
      <c r="G25" s="1" t="s">
        <v>838</v>
      </c>
    </row>
    <row r="26" spans="1:7" ht="30">
      <c r="A26" s="1" t="s">
        <v>860</v>
      </c>
      <c r="B26" s="2">
        <v>2017</v>
      </c>
      <c r="C26" s="1" t="s">
        <v>16</v>
      </c>
      <c r="D26" s="3" t="s">
        <v>859</v>
      </c>
      <c r="E26" s="1" t="s">
        <v>18</v>
      </c>
      <c r="F26" s="4">
        <v>9886.74</v>
      </c>
      <c r="G26" s="1" t="s">
        <v>838</v>
      </c>
    </row>
    <row r="27" spans="1:7" ht="30">
      <c r="A27" s="1" t="s">
        <v>858</v>
      </c>
      <c r="B27" s="2">
        <v>2017</v>
      </c>
      <c r="C27" s="1" t="s">
        <v>16</v>
      </c>
      <c r="D27" s="3" t="s">
        <v>859</v>
      </c>
      <c r="E27" s="1" t="s">
        <v>18</v>
      </c>
      <c r="F27" s="4">
        <v>6744.09</v>
      </c>
      <c r="G27" s="1" t="s">
        <v>838</v>
      </c>
    </row>
    <row r="28" spans="1:7" ht="30">
      <c r="A28" s="1" t="s">
        <v>858</v>
      </c>
      <c r="B28" s="2">
        <v>2017</v>
      </c>
      <c r="C28" s="1" t="s">
        <v>16</v>
      </c>
      <c r="D28" s="3" t="s">
        <v>859</v>
      </c>
      <c r="E28" s="1" t="s">
        <v>18</v>
      </c>
      <c r="F28" s="4">
        <v>6729.33</v>
      </c>
      <c r="G28" s="1" t="s">
        <v>838</v>
      </c>
    </row>
    <row r="29" spans="1:7" ht="30">
      <c r="A29" s="1" t="s">
        <v>851</v>
      </c>
      <c r="B29" s="2">
        <v>2017</v>
      </c>
      <c r="C29" s="1" t="s">
        <v>16</v>
      </c>
      <c r="D29" s="3" t="s">
        <v>862</v>
      </c>
      <c r="E29" s="1" t="s">
        <v>18</v>
      </c>
      <c r="F29" s="4">
        <v>14324.86</v>
      </c>
      <c r="G29" s="1" t="s">
        <v>838</v>
      </c>
    </row>
    <row r="30" spans="1:7" ht="30">
      <c r="A30" s="1" t="s">
        <v>851</v>
      </c>
      <c r="B30" s="2">
        <v>2017</v>
      </c>
      <c r="C30" s="1" t="s">
        <v>16</v>
      </c>
      <c r="D30" s="3" t="s">
        <v>862</v>
      </c>
      <c r="E30" s="1" t="s">
        <v>18</v>
      </c>
      <c r="F30" s="4">
        <v>14324.86</v>
      </c>
      <c r="G30" s="1" t="s">
        <v>838</v>
      </c>
    </row>
    <row r="31" spans="1:7" ht="30">
      <c r="A31" s="1" t="s">
        <v>851</v>
      </c>
      <c r="B31" s="2">
        <v>2017</v>
      </c>
      <c r="C31" s="1" t="s">
        <v>16</v>
      </c>
      <c r="D31" s="3" t="s">
        <v>862</v>
      </c>
      <c r="E31" s="1" t="s">
        <v>18</v>
      </c>
      <c r="F31" s="4">
        <v>14324.86</v>
      </c>
      <c r="G31" s="1" t="s">
        <v>838</v>
      </c>
    </row>
    <row r="32" spans="1:7" ht="30">
      <c r="A32" s="1" t="s">
        <v>851</v>
      </c>
      <c r="B32" s="2">
        <v>2017</v>
      </c>
      <c r="C32" s="1" t="s">
        <v>16</v>
      </c>
      <c r="D32" s="3" t="s">
        <v>862</v>
      </c>
      <c r="E32" s="1" t="s">
        <v>18</v>
      </c>
      <c r="F32" s="4">
        <v>14324.86</v>
      </c>
      <c r="G32" s="1" t="s">
        <v>838</v>
      </c>
    </row>
    <row r="33" spans="1:7" ht="30">
      <c r="A33" s="1" t="s">
        <v>851</v>
      </c>
      <c r="B33" s="2">
        <v>2017</v>
      </c>
      <c r="C33" s="1" t="s">
        <v>16</v>
      </c>
      <c r="D33" s="3" t="s">
        <v>862</v>
      </c>
      <c r="E33" s="1" t="s">
        <v>18</v>
      </c>
      <c r="F33" s="4">
        <v>14324.86</v>
      </c>
      <c r="G33" s="1" t="s">
        <v>838</v>
      </c>
    </row>
    <row r="34" spans="1:7" ht="30">
      <c r="A34" s="1" t="s">
        <v>851</v>
      </c>
      <c r="B34" s="2">
        <v>2017</v>
      </c>
      <c r="C34" s="1" t="s">
        <v>16</v>
      </c>
      <c r="D34" s="3" t="s">
        <v>862</v>
      </c>
      <c r="E34" s="1" t="s">
        <v>18</v>
      </c>
      <c r="F34" s="4">
        <v>14324.86</v>
      </c>
      <c r="G34" s="1" t="s">
        <v>838</v>
      </c>
    </row>
    <row r="35" spans="1:7" ht="30">
      <c r="A35" s="1" t="s">
        <v>863</v>
      </c>
      <c r="B35" s="2">
        <v>2017</v>
      </c>
      <c r="C35" s="1" t="s">
        <v>16</v>
      </c>
      <c r="D35" s="3" t="s">
        <v>864</v>
      </c>
      <c r="E35" s="1" t="s">
        <v>18</v>
      </c>
      <c r="F35" s="4">
        <v>123346.32</v>
      </c>
      <c r="G35" s="1" t="s">
        <v>847</v>
      </c>
    </row>
    <row r="36" spans="1:7" ht="30">
      <c r="A36" s="1" t="s">
        <v>865</v>
      </c>
      <c r="B36" s="2">
        <v>2017</v>
      </c>
      <c r="C36" s="1" t="s">
        <v>16</v>
      </c>
      <c r="D36" s="3" t="s">
        <v>866</v>
      </c>
      <c r="E36" s="1" t="s">
        <v>18</v>
      </c>
      <c r="F36" s="4">
        <v>55301.57</v>
      </c>
      <c r="G36" s="1" t="s">
        <v>847</v>
      </c>
    </row>
    <row r="37" spans="1:7" ht="30">
      <c r="A37" s="1" t="s">
        <v>865</v>
      </c>
      <c r="B37" s="2">
        <v>2017</v>
      </c>
      <c r="C37" s="1" t="s">
        <v>16</v>
      </c>
      <c r="D37" s="3" t="s">
        <v>866</v>
      </c>
      <c r="E37" s="1" t="s">
        <v>18</v>
      </c>
      <c r="F37" s="4">
        <v>55301.56</v>
      </c>
      <c r="G37" s="1" t="s">
        <v>847</v>
      </c>
    </row>
    <row r="38" spans="1:7" ht="30">
      <c r="A38" s="1" t="s">
        <v>865</v>
      </c>
      <c r="B38" s="2">
        <v>2017</v>
      </c>
      <c r="C38" s="1" t="s">
        <v>16</v>
      </c>
      <c r="D38" s="3" t="s">
        <v>866</v>
      </c>
      <c r="E38" s="1" t="s">
        <v>18</v>
      </c>
      <c r="F38" s="4">
        <v>55301.56</v>
      </c>
      <c r="G38" s="1" t="s">
        <v>847</v>
      </c>
    </row>
    <row r="39" spans="1:7" ht="30">
      <c r="A39" s="1" t="s">
        <v>865</v>
      </c>
      <c r="B39" s="2">
        <v>2017</v>
      </c>
      <c r="C39" s="1" t="s">
        <v>16</v>
      </c>
      <c r="D39" s="3" t="s">
        <v>866</v>
      </c>
      <c r="E39" s="1" t="s">
        <v>18</v>
      </c>
      <c r="F39" s="4">
        <v>55301.56</v>
      </c>
      <c r="G39" s="1" t="s">
        <v>847</v>
      </c>
    </row>
    <row r="40" spans="1:7" ht="30">
      <c r="A40" s="1" t="s">
        <v>867</v>
      </c>
      <c r="B40" s="2">
        <v>2016</v>
      </c>
      <c r="C40" s="1" t="s">
        <v>16</v>
      </c>
      <c r="D40" s="3" t="s">
        <v>868</v>
      </c>
      <c r="E40" s="1" t="s">
        <v>18</v>
      </c>
      <c r="F40" s="4">
        <v>262039.2</v>
      </c>
      <c r="G40" s="1" t="s">
        <v>838</v>
      </c>
    </row>
    <row r="41" spans="1:7" ht="30">
      <c r="A41" s="1" t="s">
        <v>867</v>
      </c>
      <c r="B41" s="2">
        <v>2016</v>
      </c>
      <c r="C41" s="1" t="s">
        <v>16</v>
      </c>
      <c r="D41" s="3" t="s">
        <v>868</v>
      </c>
      <c r="E41" s="1" t="s">
        <v>18</v>
      </c>
      <c r="F41" s="4">
        <v>262039.2</v>
      </c>
      <c r="G41" s="1" t="s">
        <v>838</v>
      </c>
    </row>
    <row r="42" spans="1:7" ht="30">
      <c r="A42" s="1" t="s">
        <v>869</v>
      </c>
      <c r="B42" s="2">
        <v>2015</v>
      </c>
      <c r="C42" s="1" t="s">
        <v>16</v>
      </c>
      <c r="D42" s="3" t="s">
        <v>870</v>
      </c>
      <c r="E42" s="1" t="s">
        <v>18</v>
      </c>
      <c r="F42" s="4">
        <v>14600.1</v>
      </c>
      <c r="G42" s="1" t="s">
        <v>838</v>
      </c>
    </row>
    <row r="43" spans="1:7" ht="30">
      <c r="A43" s="1" t="s">
        <v>869</v>
      </c>
      <c r="B43" s="2">
        <v>2015</v>
      </c>
      <c r="C43" s="1" t="s">
        <v>16</v>
      </c>
      <c r="D43" s="3" t="s">
        <v>870</v>
      </c>
      <c r="E43" s="1" t="s">
        <v>18</v>
      </c>
      <c r="F43" s="4">
        <v>14600.1</v>
      </c>
      <c r="G43" s="1" t="s">
        <v>838</v>
      </c>
    </row>
    <row r="44" spans="1:7" ht="30">
      <c r="A44" s="1" t="s">
        <v>869</v>
      </c>
      <c r="B44" s="2">
        <v>2015</v>
      </c>
      <c r="C44" s="1" t="s">
        <v>16</v>
      </c>
      <c r="D44" s="3" t="s">
        <v>870</v>
      </c>
      <c r="E44" s="1" t="s">
        <v>18</v>
      </c>
      <c r="F44" s="4">
        <v>14600.1</v>
      </c>
      <c r="G44" s="1" t="s">
        <v>838</v>
      </c>
    </row>
    <row r="45" spans="1:7" ht="30">
      <c r="A45" s="1" t="s">
        <v>871</v>
      </c>
      <c r="B45" s="2">
        <v>2015</v>
      </c>
      <c r="C45" s="1" t="s">
        <v>16</v>
      </c>
      <c r="D45" s="3" t="s">
        <v>870</v>
      </c>
      <c r="E45" s="1" t="s">
        <v>18</v>
      </c>
      <c r="F45" s="4">
        <v>9778.5</v>
      </c>
      <c r="G45" s="1" t="s">
        <v>838</v>
      </c>
    </row>
    <row r="46" spans="1:7" ht="30">
      <c r="A46" s="1" t="s">
        <v>871</v>
      </c>
      <c r="B46" s="2">
        <v>2015</v>
      </c>
      <c r="C46" s="1" t="s">
        <v>16</v>
      </c>
      <c r="D46" s="3" t="s">
        <v>870</v>
      </c>
      <c r="E46" s="1" t="s">
        <v>18</v>
      </c>
      <c r="F46" s="4">
        <v>9778.5</v>
      </c>
      <c r="G46" s="1" t="s">
        <v>838</v>
      </c>
    </row>
    <row r="47" spans="1:7" ht="30">
      <c r="A47" s="1" t="s">
        <v>871</v>
      </c>
      <c r="B47" s="2">
        <v>2015</v>
      </c>
      <c r="C47" s="1" t="s">
        <v>16</v>
      </c>
      <c r="D47" s="3" t="s">
        <v>870</v>
      </c>
      <c r="E47" s="1" t="s">
        <v>18</v>
      </c>
      <c r="F47" s="4">
        <v>9778.5</v>
      </c>
      <c r="G47" s="1" t="s">
        <v>838</v>
      </c>
    </row>
    <row r="48" spans="1:7" ht="30">
      <c r="A48" s="1" t="s">
        <v>871</v>
      </c>
      <c r="B48" s="2">
        <v>2015</v>
      </c>
      <c r="C48" s="1" t="s">
        <v>16</v>
      </c>
      <c r="D48" s="3" t="s">
        <v>870</v>
      </c>
      <c r="E48" s="1" t="s">
        <v>18</v>
      </c>
      <c r="F48" s="4">
        <v>9778.5</v>
      </c>
      <c r="G48" s="1" t="s">
        <v>838</v>
      </c>
    </row>
    <row r="49" spans="1:7" ht="30">
      <c r="A49" s="1" t="s">
        <v>871</v>
      </c>
      <c r="B49" s="2">
        <v>2015</v>
      </c>
      <c r="C49" s="1" t="s">
        <v>16</v>
      </c>
      <c r="D49" s="3" t="s">
        <v>870</v>
      </c>
      <c r="E49" s="1" t="s">
        <v>18</v>
      </c>
      <c r="F49" s="4">
        <v>9778.5</v>
      </c>
      <c r="G49" s="1" t="s">
        <v>838</v>
      </c>
    </row>
    <row r="50" spans="1:7" ht="30">
      <c r="A50" s="1" t="s">
        <v>871</v>
      </c>
      <c r="B50" s="2">
        <v>2015</v>
      </c>
      <c r="C50" s="1" t="s">
        <v>16</v>
      </c>
      <c r="D50" s="3" t="s">
        <v>870</v>
      </c>
      <c r="E50" s="1" t="s">
        <v>18</v>
      </c>
      <c r="F50" s="4">
        <v>9778.5</v>
      </c>
      <c r="G50" s="1" t="s">
        <v>838</v>
      </c>
    </row>
    <row r="51" spans="1:7" ht="30">
      <c r="A51" s="1" t="s">
        <v>851</v>
      </c>
      <c r="B51" s="2">
        <v>2015</v>
      </c>
      <c r="C51" s="1" t="s">
        <v>16</v>
      </c>
      <c r="D51" s="3" t="s">
        <v>870</v>
      </c>
      <c r="E51" s="1" t="s">
        <v>18</v>
      </c>
      <c r="F51" s="4">
        <v>11131.5</v>
      </c>
      <c r="G51" s="1" t="s">
        <v>838</v>
      </c>
    </row>
    <row r="52" spans="1:7" ht="30">
      <c r="A52" s="1" t="s">
        <v>851</v>
      </c>
      <c r="B52" s="2">
        <v>2015</v>
      </c>
      <c r="C52" s="1" t="s">
        <v>16</v>
      </c>
      <c r="D52" s="3" t="s">
        <v>870</v>
      </c>
      <c r="E52" s="1" t="s">
        <v>18</v>
      </c>
      <c r="F52" s="4">
        <v>11131.5</v>
      </c>
      <c r="G52" s="1" t="s">
        <v>838</v>
      </c>
    </row>
    <row r="53" spans="1:7" ht="30">
      <c r="A53" s="1" t="s">
        <v>851</v>
      </c>
      <c r="B53" s="2">
        <v>2015</v>
      </c>
      <c r="C53" s="1" t="s">
        <v>16</v>
      </c>
      <c r="D53" s="3" t="s">
        <v>870</v>
      </c>
      <c r="E53" s="1" t="s">
        <v>18</v>
      </c>
      <c r="F53" s="4">
        <v>11131.5</v>
      </c>
      <c r="G53" s="1" t="s">
        <v>838</v>
      </c>
    </row>
    <row r="54" spans="1:7" ht="30">
      <c r="A54" s="1" t="s">
        <v>851</v>
      </c>
      <c r="B54" s="2">
        <v>2015</v>
      </c>
      <c r="C54" s="1" t="s">
        <v>16</v>
      </c>
      <c r="D54" s="3" t="s">
        <v>870</v>
      </c>
      <c r="E54" s="1" t="s">
        <v>18</v>
      </c>
      <c r="F54" s="4">
        <v>11131.5</v>
      </c>
      <c r="G54" s="1" t="s">
        <v>838</v>
      </c>
    </row>
    <row r="55" spans="1:7" ht="30">
      <c r="A55" s="1" t="s">
        <v>872</v>
      </c>
      <c r="B55" s="2">
        <v>2016</v>
      </c>
      <c r="C55" s="1" t="s">
        <v>16</v>
      </c>
      <c r="D55" s="3" t="s">
        <v>873</v>
      </c>
      <c r="E55" s="1" t="s">
        <v>18</v>
      </c>
      <c r="F55" s="4">
        <v>328041</v>
      </c>
      <c r="G55" s="1" t="s">
        <v>847</v>
      </c>
    </row>
    <row r="56" spans="1:7" ht="30">
      <c r="A56" s="1" t="s">
        <v>874</v>
      </c>
      <c r="B56" s="2">
        <v>2014</v>
      </c>
      <c r="C56" s="1" t="s">
        <v>16</v>
      </c>
      <c r="D56" s="3" t="s">
        <v>875</v>
      </c>
      <c r="E56" s="1" t="s">
        <v>18</v>
      </c>
      <c r="F56" s="4">
        <v>19065</v>
      </c>
      <c r="G56" s="1" t="s">
        <v>838</v>
      </c>
    </row>
    <row r="57" spans="1:7" ht="30">
      <c r="A57" s="1" t="s">
        <v>876</v>
      </c>
      <c r="B57" s="2">
        <v>2014</v>
      </c>
      <c r="C57" s="1" t="s">
        <v>16</v>
      </c>
      <c r="D57" s="3" t="s">
        <v>877</v>
      </c>
      <c r="E57" s="1" t="s">
        <v>18</v>
      </c>
      <c r="F57" s="4">
        <v>176700</v>
      </c>
      <c r="G57" s="1" t="s">
        <v>847</v>
      </c>
    </row>
    <row r="58" spans="1:7" ht="30">
      <c r="A58" s="1" t="s">
        <v>878</v>
      </c>
      <c r="B58" s="2">
        <v>2014</v>
      </c>
      <c r="C58" s="1" t="s">
        <v>16</v>
      </c>
      <c r="D58" s="3" t="s">
        <v>879</v>
      </c>
      <c r="E58" s="1" t="s">
        <v>18</v>
      </c>
      <c r="F58" s="4">
        <v>112053</v>
      </c>
      <c r="G58" s="1" t="s">
        <v>847</v>
      </c>
    </row>
    <row r="59" spans="1:7" ht="45">
      <c r="A59" s="1" t="s">
        <v>880</v>
      </c>
      <c r="B59" s="2">
        <v>2016</v>
      </c>
      <c r="C59" s="1" t="s">
        <v>16</v>
      </c>
      <c r="D59" s="3" t="s">
        <v>879</v>
      </c>
      <c r="E59" s="1" t="s">
        <v>18</v>
      </c>
      <c r="F59" s="4">
        <v>63770.58</v>
      </c>
      <c r="G59" s="1" t="s">
        <v>847</v>
      </c>
    </row>
    <row r="60" spans="1:7" ht="30">
      <c r="A60" s="1" t="s">
        <v>881</v>
      </c>
      <c r="B60" s="2">
        <v>2013</v>
      </c>
      <c r="C60" s="1" t="s">
        <v>16</v>
      </c>
      <c r="D60" s="3" t="s">
        <v>882</v>
      </c>
      <c r="E60" s="1" t="s">
        <v>18</v>
      </c>
      <c r="F60" s="4">
        <v>25208.85</v>
      </c>
      <c r="G60" s="1" t="s">
        <v>847</v>
      </c>
    </row>
    <row r="61" spans="1:7" ht="30">
      <c r="A61" s="1" t="s">
        <v>848</v>
      </c>
      <c r="B61" s="2">
        <v>2012</v>
      </c>
      <c r="C61" s="1" t="s">
        <v>16</v>
      </c>
      <c r="D61" s="3" t="s">
        <v>883</v>
      </c>
      <c r="E61" s="1" t="s">
        <v>18</v>
      </c>
      <c r="F61" s="4">
        <v>75327.66</v>
      </c>
      <c r="G61" s="1" t="s">
        <v>847</v>
      </c>
    </row>
    <row r="62" spans="1:7" ht="45">
      <c r="A62" s="1" t="s">
        <v>884</v>
      </c>
      <c r="B62" s="2">
        <v>2013</v>
      </c>
      <c r="C62" s="1" t="s">
        <v>16</v>
      </c>
      <c r="D62" s="3" t="s">
        <v>883</v>
      </c>
      <c r="E62" s="1" t="s">
        <v>18</v>
      </c>
      <c r="F62" s="4">
        <v>15983.9</v>
      </c>
      <c r="G62" s="1" t="s">
        <v>847</v>
      </c>
    </row>
    <row r="63" spans="1:7" ht="30">
      <c r="A63" s="1" t="s">
        <v>848</v>
      </c>
      <c r="B63" s="2">
        <v>2012</v>
      </c>
      <c r="C63" s="1" t="s">
        <v>16</v>
      </c>
      <c r="D63" s="3" t="s">
        <v>883</v>
      </c>
      <c r="E63" s="1" t="s">
        <v>18</v>
      </c>
      <c r="F63" s="4">
        <v>75327.66</v>
      </c>
      <c r="G63" s="1" t="s">
        <v>847</v>
      </c>
    </row>
    <row r="64" spans="1:7" ht="45">
      <c r="A64" s="1" t="s">
        <v>884</v>
      </c>
      <c r="B64" s="2">
        <v>2013</v>
      </c>
      <c r="C64" s="1" t="s">
        <v>16</v>
      </c>
      <c r="D64" s="3" t="s">
        <v>883</v>
      </c>
      <c r="E64" s="1" t="s">
        <v>18</v>
      </c>
      <c r="F64" s="4">
        <v>15983.9</v>
      </c>
      <c r="G64" s="1" t="s">
        <v>847</v>
      </c>
    </row>
    <row r="65" spans="1:7" ht="45">
      <c r="A65" s="1" t="s">
        <v>885</v>
      </c>
      <c r="B65" s="2">
        <v>2016</v>
      </c>
      <c r="C65" s="1" t="s">
        <v>16</v>
      </c>
      <c r="D65" s="3" t="s">
        <v>883</v>
      </c>
      <c r="E65" s="1" t="s">
        <v>18</v>
      </c>
      <c r="F65" s="4">
        <v>17314.46</v>
      </c>
      <c r="G65" s="1" t="s">
        <v>847</v>
      </c>
    </row>
    <row r="66" spans="1:7" ht="30">
      <c r="A66" s="1" t="s">
        <v>886</v>
      </c>
      <c r="B66" s="2">
        <v>2011</v>
      </c>
      <c r="C66" s="1" t="s">
        <v>16</v>
      </c>
      <c r="D66" s="3" t="s">
        <v>887</v>
      </c>
      <c r="E66" s="1" t="s">
        <v>18</v>
      </c>
      <c r="F66" s="4">
        <v>479700</v>
      </c>
      <c r="G66" s="1" t="s">
        <v>847</v>
      </c>
    </row>
    <row r="67" spans="1:7" ht="45">
      <c r="A67" s="1" t="s">
        <v>888</v>
      </c>
      <c r="B67" s="2">
        <v>2014</v>
      </c>
      <c r="C67" s="1" t="s">
        <v>16</v>
      </c>
      <c r="D67" s="3" t="s">
        <v>887</v>
      </c>
      <c r="E67" s="1" t="s">
        <v>18</v>
      </c>
      <c r="F67" s="4">
        <v>71712.69</v>
      </c>
      <c r="G67" s="1" t="s">
        <v>847</v>
      </c>
    </row>
    <row r="68" spans="1:7" ht="30">
      <c r="A68" s="1" t="s">
        <v>889</v>
      </c>
      <c r="B68" s="2">
        <v>2009</v>
      </c>
      <c r="C68" s="1" t="s">
        <v>16</v>
      </c>
      <c r="D68" s="3" t="s">
        <v>890</v>
      </c>
      <c r="E68" s="1" t="s">
        <v>18</v>
      </c>
      <c r="F68" s="4">
        <v>15419.8</v>
      </c>
      <c r="G68" s="1" t="s">
        <v>838</v>
      </c>
    </row>
    <row r="69" spans="1:7" ht="30">
      <c r="A69" s="1" t="s">
        <v>889</v>
      </c>
      <c r="B69" s="2">
        <v>2009</v>
      </c>
      <c r="C69" s="1" t="s">
        <v>16</v>
      </c>
      <c r="D69" s="3" t="s">
        <v>890</v>
      </c>
      <c r="E69" s="1" t="s">
        <v>18</v>
      </c>
      <c r="F69" s="4">
        <v>15419.78</v>
      </c>
      <c r="G69" s="1" t="s">
        <v>838</v>
      </c>
    </row>
    <row r="70" spans="1:7" ht="30">
      <c r="A70" s="1" t="s">
        <v>891</v>
      </c>
      <c r="B70" s="2">
        <v>2009</v>
      </c>
      <c r="C70" s="1" t="s">
        <v>16</v>
      </c>
      <c r="D70" s="3" t="s">
        <v>890</v>
      </c>
      <c r="E70" s="1" t="s">
        <v>18</v>
      </c>
      <c r="F70" s="4">
        <v>15018.4</v>
      </c>
      <c r="G70" s="1" t="s">
        <v>838</v>
      </c>
    </row>
    <row r="71" spans="1:7" ht="30">
      <c r="A71" s="1" t="s">
        <v>891</v>
      </c>
      <c r="B71" s="2">
        <v>2009</v>
      </c>
      <c r="C71" s="1" t="s">
        <v>16</v>
      </c>
      <c r="D71" s="3" t="s">
        <v>890</v>
      </c>
      <c r="E71" s="1" t="s">
        <v>18</v>
      </c>
      <c r="F71" s="4">
        <v>15018.4</v>
      </c>
      <c r="G71" s="1" t="s">
        <v>838</v>
      </c>
    </row>
    <row r="72" spans="1:7" ht="30">
      <c r="A72" s="1" t="s">
        <v>891</v>
      </c>
      <c r="B72" s="2">
        <v>2009</v>
      </c>
      <c r="C72" s="1" t="s">
        <v>16</v>
      </c>
      <c r="D72" s="3" t="s">
        <v>890</v>
      </c>
      <c r="E72" s="1" t="s">
        <v>18</v>
      </c>
      <c r="F72" s="4">
        <v>15018.4</v>
      </c>
      <c r="G72" s="1" t="s">
        <v>838</v>
      </c>
    </row>
    <row r="73" spans="1:7" ht="30">
      <c r="A73" s="1" t="s">
        <v>891</v>
      </c>
      <c r="B73" s="2">
        <v>2009</v>
      </c>
      <c r="C73" s="1" t="s">
        <v>16</v>
      </c>
      <c r="D73" s="3" t="s">
        <v>890</v>
      </c>
      <c r="E73" s="1" t="s">
        <v>18</v>
      </c>
      <c r="F73" s="4">
        <v>15018.4</v>
      </c>
      <c r="G73" s="1" t="s">
        <v>838</v>
      </c>
    </row>
    <row r="74" spans="1:7">
      <c r="A74" s="1" t="s">
        <v>892</v>
      </c>
      <c r="B74" s="2">
        <v>2009</v>
      </c>
      <c r="C74" s="1" t="s">
        <v>16</v>
      </c>
      <c r="D74" s="3" t="s">
        <v>893</v>
      </c>
      <c r="E74" s="1" t="s">
        <v>18</v>
      </c>
      <c r="F74" s="4">
        <v>43920</v>
      </c>
      <c r="G74" s="1" t="s">
        <v>847</v>
      </c>
    </row>
    <row r="75" spans="1:7" ht="30">
      <c r="A75" s="1" t="s">
        <v>894</v>
      </c>
      <c r="B75" s="2">
        <v>2009</v>
      </c>
      <c r="C75" s="1" t="s">
        <v>16</v>
      </c>
      <c r="D75" s="3" t="s">
        <v>895</v>
      </c>
      <c r="E75" s="1" t="s">
        <v>18</v>
      </c>
      <c r="F75" s="4">
        <v>12094.5</v>
      </c>
      <c r="G75" s="1" t="s">
        <v>838</v>
      </c>
    </row>
    <row r="76" spans="1:7" ht="30">
      <c r="A76" s="1" t="s">
        <v>894</v>
      </c>
      <c r="B76" s="2">
        <v>2009</v>
      </c>
      <c r="C76" s="1" t="s">
        <v>16</v>
      </c>
      <c r="D76" s="3" t="s">
        <v>895</v>
      </c>
      <c r="E76" s="1" t="s">
        <v>18</v>
      </c>
      <c r="F76" s="4">
        <v>12094.58</v>
      </c>
      <c r="G76" s="1" t="s">
        <v>838</v>
      </c>
    </row>
    <row r="77" spans="1:7" ht="30">
      <c r="A77" s="1" t="s">
        <v>894</v>
      </c>
      <c r="B77" s="2">
        <v>2009</v>
      </c>
      <c r="C77" s="1" t="s">
        <v>16</v>
      </c>
      <c r="D77" s="3" t="s">
        <v>895</v>
      </c>
      <c r="E77" s="1" t="s">
        <v>18</v>
      </c>
      <c r="F77" s="4">
        <v>12094.58</v>
      </c>
      <c r="G77" s="1" t="s">
        <v>838</v>
      </c>
    </row>
    <row r="78" spans="1:7" ht="30">
      <c r="A78" s="1" t="s">
        <v>894</v>
      </c>
      <c r="B78" s="2">
        <v>2009</v>
      </c>
      <c r="C78" s="1" t="s">
        <v>16</v>
      </c>
      <c r="D78" s="3" t="s">
        <v>895</v>
      </c>
      <c r="E78" s="1" t="s">
        <v>18</v>
      </c>
      <c r="F78" s="4">
        <v>12094.58</v>
      </c>
      <c r="G78" s="1" t="s">
        <v>838</v>
      </c>
    </row>
    <row r="79" spans="1:7" ht="30">
      <c r="A79" s="1" t="s">
        <v>896</v>
      </c>
      <c r="B79" s="2">
        <v>2009</v>
      </c>
      <c r="C79" s="1" t="s">
        <v>16</v>
      </c>
      <c r="D79" s="3" t="s">
        <v>895</v>
      </c>
      <c r="E79" s="1" t="s">
        <v>18</v>
      </c>
      <c r="F79" s="4">
        <v>8647.5300000000007</v>
      </c>
      <c r="G79" s="1" t="s">
        <v>838</v>
      </c>
    </row>
    <row r="80" spans="1:7" ht="30">
      <c r="A80" s="1" t="s">
        <v>896</v>
      </c>
      <c r="B80" s="2">
        <v>2009</v>
      </c>
      <c r="C80" s="1" t="s">
        <v>16</v>
      </c>
      <c r="D80" s="3" t="s">
        <v>895</v>
      </c>
      <c r="E80" s="1" t="s">
        <v>18</v>
      </c>
      <c r="F80" s="4">
        <v>8647.6200000000008</v>
      </c>
      <c r="G80" s="1" t="s">
        <v>838</v>
      </c>
    </row>
    <row r="81" spans="1:7" ht="30">
      <c r="A81" s="1" t="s">
        <v>896</v>
      </c>
      <c r="B81" s="2">
        <v>2009</v>
      </c>
      <c r="C81" s="1" t="s">
        <v>16</v>
      </c>
      <c r="D81" s="3" t="s">
        <v>895</v>
      </c>
      <c r="E81" s="1" t="s">
        <v>18</v>
      </c>
      <c r="F81" s="4">
        <v>8647.6200000000008</v>
      </c>
      <c r="G81" s="1" t="s">
        <v>838</v>
      </c>
    </row>
    <row r="82" spans="1:7" ht="30">
      <c r="A82" s="1" t="s">
        <v>896</v>
      </c>
      <c r="B82" s="2">
        <v>2009</v>
      </c>
      <c r="C82" s="1" t="s">
        <v>16</v>
      </c>
      <c r="D82" s="3" t="s">
        <v>895</v>
      </c>
      <c r="E82" s="1" t="s">
        <v>18</v>
      </c>
      <c r="F82" s="4">
        <v>8647.6200000000008</v>
      </c>
      <c r="G82" s="1" t="s">
        <v>838</v>
      </c>
    </row>
    <row r="83" spans="1:7" ht="30">
      <c r="A83" s="1" t="s">
        <v>896</v>
      </c>
      <c r="B83" s="2">
        <v>2009</v>
      </c>
      <c r="C83" s="1" t="s">
        <v>16</v>
      </c>
      <c r="D83" s="3" t="s">
        <v>895</v>
      </c>
      <c r="E83" s="1" t="s">
        <v>18</v>
      </c>
      <c r="F83" s="4">
        <v>8647.6200000000008</v>
      </c>
      <c r="G83" s="1" t="s">
        <v>838</v>
      </c>
    </row>
    <row r="84" spans="1:7">
      <c r="A84" s="1" t="s">
        <v>897</v>
      </c>
      <c r="B84" s="2">
        <v>2009</v>
      </c>
      <c r="C84" s="1" t="s">
        <v>16</v>
      </c>
      <c r="D84" s="3" t="s">
        <v>895</v>
      </c>
      <c r="E84" s="1" t="s">
        <v>18</v>
      </c>
      <c r="F84" s="4">
        <v>6044</v>
      </c>
      <c r="G84" s="1" t="s">
        <v>838</v>
      </c>
    </row>
    <row r="85" spans="1:7">
      <c r="A85" s="1" t="s">
        <v>897</v>
      </c>
      <c r="B85" s="2">
        <v>2009</v>
      </c>
      <c r="C85" s="1" t="s">
        <v>16</v>
      </c>
      <c r="D85" s="3" t="s">
        <v>895</v>
      </c>
      <c r="E85" s="1" t="s">
        <v>18</v>
      </c>
      <c r="F85" s="4">
        <v>6044</v>
      </c>
      <c r="G85" s="1" t="s">
        <v>838</v>
      </c>
    </row>
    <row r="86" spans="1:7">
      <c r="A86" s="1" t="s">
        <v>897</v>
      </c>
      <c r="B86" s="2">
        <v>2009</v>
      </c>
      <c r="C86" s="1" t="s">
        <v>16</v>
      </c>
      <c r="D86" s="3" t="s">
        <v>895</v>
      </c>
      <c r="E86" s="1" t="s">
        <v>18</v>
      </c>
      <c r="F86" s="4">
        <v>6044</v>
      </c>
      <c r="G86" s="1" t="s">
        <v>838</v>
      </c>
    </row>
    <row r="87" spans="1:7">
      <c r="A87" s="1" t="s">
        <v>897</v>
      </c>
      <c r="B87" s="2">
        <v>2009</v>
      </c>
      <c r="C87" s="1" t="s">
        <v>16</v>
      </c>
      <c r="D87" s="3" t="s">
        <v>895</v>
      </c>
      <c r="E87" s="1" t="s">
        <v>18</v>
      </c>
      <c r="F87" s="4">
        <v>6044</v>
      </c>
      <c r="G87" s="1" t="s">
        <v>838</v>
      </c>
    </row>
    <row r="88" spans="1:7">
      <c r="A88" s="1" t="s">
        <v>897</v>
      </c>
      <c r="B88" s="2">
        <v>2009</v>
      </c>
      <c r="C88" s="1" t="s">
        <v>16</v>
      </c>
      <c r="D88" s="3" t="s">
        <v>895</v>
      </c>
      <c r="E88" s="1" t="s">
        <v>18</v>
      </c>
      <c r="F88" s="4">
        <v>6044</v>
      </c>
      <c r="G88" s="1" t="s">
        <v>838</v>
      </c>
    </row>
    <row r="89" spans="1:7">
      <c r="A89" s="1" t="s">
        <v>897</v>
      </c>
      <c r="B89" s="2">
        <v>2009</v>
      </c>
      <c r="C89" s="1" t="s">
        <v>16</v>
      </c>
      <c r="D89" s="3" t="s">
        <v>895</v>
      </c>
      <c r="E89" s="1" t="s">
        <v>18</v>
      </c>
      <c r="F89" s="4">
        <v>6044</v>
      </c>
      <c r="G89" s="1" t="s">
        <v>838</v>
      </c>
    </row>
    <row r="90" spans="1:7">
      <c r="A90" s="1" t="s">
        <v>897</v>
      </c>
      <c r="B90" s="2">
        <v>2009</v>
      </c>
      <c r="C90" s="1" t="s">
        <v>16</v>
      </c>
      <c r="D90" s="3" t="s">
        <v>895</v>
      </c>
      <c r="E90" s="1" t="s">
        <v>18</v>
      </c>
      <c r="F90" s="4">
        <v>6044</v>
      </c>
      <c r="G90" s="1" t="s">
        <v>838</v>
      </c>
    </row>
    <row r="91" spans="1:7">
      <c r="A91" s="1" t="s">
        <v>897</v>
      </c>
      <c r="B91" s="2">
        <v>2009</v>
      </c>
      <c r="C91" s="1" t="s">
        <v>16</v>
      </c>
      <c r="D91" s="3" t="s">
        <v>895</v>
      </c>
      <c r="E91" s="1" t="s">
        <v>18</v>
      </c>
      <c r="F91" s="4">
        <v>6044</v>
      </c>
      <c r="G91" s="1" t="s">
        <v>838</v>
      </c>
    </row>
    <row r="92" spans="1:7">
      <c r="A92" s="1" t="s">
        <v>897</v>
      </c>
      <c r="B92" s="2">
        <v>2009</v>
      </c>
      <c r="C92" s="1" t="s">
        <v>16</v>
      </c>
      <c r="D92" s="3" t="s">
        <v>895</v>
      </c>
      <c r="E92" s="1" t="s">
        <v>18</v>
      </c>
      <c r="F92" s="4">
        <v>6044</v>
      </c>
      <c r="G92" s="1" t="s">
        <v>838</v>
      </c>
    </row>
    <row r="93" spans="1:7">
      <c r="A93" s="1" t="s">
        <v>897</v>
      </c>
      <c r="B93" s="2">
        <v>2009</v>
      </c>
      <c r="C93" s="1" t="s">
        <v>16</v>
      </c>
      <c r="D93" s="3" t="s">
        <v>895</v>
      </c>
      <c r="E93" s="1" t="s">
        <v>18</v>
      </c>
      <c r="F93" s="4">
        <v>6044</v>
      </c>
      <c r="G93" s="1" t="s">
        <v>838</v>
      </c>
    </row>
    <row r="94" spans="1:7">
      <c r="A94" s="1" t="s">
        <v>898</v>
      </c>
      <c r="B94" s="2">
        <v>2009</v>
      </c>
      <c r="C94" s="1" t="s">
        <v>16</v>
      </c>
      <c r="D94" s="3" t="s">
        <v>895</v>
      </c>
      <c r="E94" s="1" t="s">
        <v>18</v>
      </c>
      <c r="F94" s="4">
        <v>17136.919999999998</v>
      </c>
      <c r="G94" s="1" t="s">
        <v>838</v>
      </c>
    </row>
    <row r="95" spans="1:7">
      <c r="A95" s="1" t="s">
        <v>898</v>
      </c>
      <c r="B95" s="2">
        <v>2009</v>
      </c>
      <c r="C95" s="1" t="s">
        <v>16</v>
      </c>
      <c r="D95" s="3" t="s">
        <v>895</v>
      </c>
      <c r="E95" s="1" t="s">
        <v>18</v>
      </c>
      <c r="F95" s="4">
        <v>17136.919999999998</v>
      </c>
      <c r="G95" s="1" t="s">
        <v>838</v>
      </c>
    </row>
    <row r="96" spans="1:7">
      <c r="A96" s="1" t="s">
        <v>898</v>
      </c>
      <c r="B96" s="2">
        <v>2009</v>
      </c>
      <c r="C96" s="1" t="s">
        <v>16</v>
      </c>
      <c r="D96" s="3" t="s">
        <v>895</v>
      </c>
      <c r="E96" s="1" t="s">
        <v>18</v>
      </c>
      <c r="F96" s="4">
        <v>17136.919999999998</v>
      </c>
      <c r="G96" s="1" t="s">
        <v>838</v>
      </c>
    </row>
    <row r="97" spans="1:7">
      <c r="A97" s="1" t="s">
        <v>898</v>
      </c>
      <c r="B97" s="2">
        <v>2009</v>
      </c>
      <c r="C97" s="1" t="s">
        <v>16</v>
      </c>
      <c r="D97" s="3" t="s">
        <v>895</v>
      </c>
      <c r="E97" s="1" t="s">
        <v>18</v>
      </c>
      <c r="F97" s="4">
        <v>17136.919999999998</v>
      </c>
      <c r="G97" s="1" t="s">
        <v>838</v>
      </c>
    </row>
    <row r="98" spans="1:7">
      <c r="A98" s="1" t="s">
        <v>898</v>
      </c>
      <c r="B98" s="2">
        <v>2009</v>
      </c>
      <c r="C98" s="1" t="s">
        <v>16</v>
      </c>
      <c r="D98" s="3" t="s">
        <v>895</v>
      </c>
      <c r="E98" s="1" t="s">
        <v>18</v>
      </c>
      <c r="F98" s="4">
        <v>17136.919999999998</v>
      </c>
      <c r="G98" s="1" t="s">
        <v>838</v>
      </c>
    </row>
    <row r="99" spans="1:7">
      <c r="A99" s="1" t="s">
        <v>898</v>
      </c>
      <c r="B99" s="2">
        <v>2009</v>
      </c>
      <c r="C99" s="1" t="s">
        <v>16</v>
      </c>
      <c r="D99" s="3" t="s">
        <v>895</v>
      </c>
      <c r="E99" s="1" t="s">
        <v>18</v>
      </c>
      <c r="F99" s="4">
        <v>17136.919999999998</v>
      </c>
      <c r="G99" s="1" t="s">
        <v>838</v>
      </c>
    </row>
    <row r="100" spans="1:7" ht="30">
      <c r="A100" s="1" t="s">
        <v>899</v>
      </c>
      <c r="B100" s="2">
        <v>2009</v>
      </c>
      <c r="C100" s="1" t="s">
        <v>16</v>
      </c>
      <c r="D100" s="3" t="s">
        <v>900</v>
      </c>
      <c r="E100" s="1" t="s">
        <v>18</v>
      </c>
      <c r="F100" s="4">
        <v>21960</v>
      </c>
      <c r="G100" s="1" t="s">
        <v>847</v>
      </c>
    </row>
    <row r="101" spans="1:7" ht="30">
      <c r="A101" s="1" t="s">
        <v>899</v>
      </c>
      <c r="B101" s="2">
        <v>2009</v>
      </c>
      <c r="C101" s="1" t="s">
        <v>16</v>
      </c>
      <c r="D101" s="3" t="s">
        <v>900</v>
      </c>
      <c r="E101" s="1" t="s">
        <v>18</v>
      </c>
      <c r="F101" s="4">
        <v>21960</v>
      </c>
      <c r="G101" s="1" t="s">
        <v>847</v>
      </c>
    </row>
    <row r="102" spans="1:7" ht="30">
      <c r="A102" s="1" t="s">
        <v>899</v>
      </c>
      <c r="B102" s="2">
        <v>2009</v>
      </c>
      <c r="C102" s="1" t="s">
        <v>16</v>
      </c>
      <c r="D102" s="3" t="s">
        <v>900</v>
      </c>
      <c r="E102" s="1" t="s">
        <v>18</v>
      </c>
      <c r="F102" s="4">
        <v>21960</v>
      </c>
      <c r="G102" s="1" t="s">
        <v>847</v>
      </c>
    </row>
    <row r="103" spans="1:7" ht="30">
      <c r="A103" s="1" t="s">
        <v>901</v>
      </c>
      <c r="B103" s="2">
        <v>2009</v>
      </c>
      <c r="C103" s="1" t="s">
        <v>16</v>
      </c>
      <c r="D103" s="3" t="s">
        <v>900</v>
      </c>
      <c r="E103" s="1" t="s">
        <v>18</v>
      </c>
      <c r="F103" s="4">
        <v>21350</v>
      </c>
      <c r="G103" s="1" t="s">
        <v>847</v>
      </c>
    </row>
    <row r="104" spans="1:7" ht="45">
      <c r="A104" s="1" t="s">
        <v>902</v>
      </c>
      <c r="B104" s="2">
        <v>2011</v>
      </c>
      <c r="C104" s="1" t="s">
        <v>16</v>
      </c>
      <c r="D104" s="3" t="s">
        <v>900</v>
      </c>
      <c r="E104" s="1" t="s">
        <v>18</v>
      </c>
      <c r="F104" s="4">
        <v>3148.49</v>
      </c>
      <c r="G104" s="1" t="s">
        <v>847</v>
      </c>
    </row>
    <row r="105" spans="1:7" ht="45">
      <c r="A105" s="1" t="s">
        <v>903</v>
      </c>
      <c r="B105" s="2">
        <v>2011</v>
      </c>
      <c r="C105" s="1" t="s">
        <v>16</v>
      </c>
      <c r="D105" s="3" t="s">
        <v>900</v>
      </c>
      <c r="E105" s="1" t="s">
        <v>18</v>
      </c>
      <c r="F105" s="4">
        <v>759.12</v>
      </c>
      <c r="G105" s="1" t="s">
        <v>847</v>
      </c>
    </row>
    <row r="106" spans="1:7" ht="45">
      <c r="A106" s="1" t="s">
        <v>903</v>
      </c>
      <c r="B106" s="2">
        <v>2011</v>
      </c>
      <c r="C106" s="1" t="s">
        <v>16</v>
      </c>
      <c r="D106" s="3" t="s">
        <v>900</v>
      </c>
      <c r="E106" s="1" t="s">
        <v>18</v>
      </c>
      <c r="F106" s="4">
        <v>759.12</v>
      </c>
      <c r="G106" s="1" t="s">
        <v>847</v>
      </c>
    </row>
    <row r="107" spans="1:7" ht="45">
      <c r="A107" s="1" t="s">
        <v>903</v>
      </c>
      <c r="B107" s="2">
        <v>2011</v>
      </c>
      <c r="C107" s="1" t="s">
        <v>16</v>
      </c>
      <c r="D107" s="3" t="s">
        <v>900</v>
      </c>
      <c r="E107" s="1" t="s">
        <v>18</v>
      </c>
      <c r="F107" s="4">
        <v>759.12</v>
      </c>
      <c r="G107" s="1" t="s">
        <v>847</v>
      </c>
    </row>
    <row r="108" spans="1:7" ht="45">
      <c r="A108" s="1" t="s">
        <v>903</v>
      </c>
      <c r="B108" s="2">
        <v>2011</v>
      </c>
      <c r="C108" s="1" t="s">
        <v>16</v>
      </c>
      <c r="D108" s="3" t="s">
        <v>900</v>
      </c>
      <c r="E108" s="1" t="s">
        <v>18</v>
      </c>
      <c r="F108" s="4">
        <v>759.12</v>
      </c>
      <c r="G108" s="1" t="s">
        <v>847</v>
      </c>
    </row>
    <row r="109" spans="1:7" ht="45">
      <c r="A109" s="1" t="s">
        <v>903</v>
      </c>
      <c r="B109" s="2">
        <v>2011</v>
      </c>
      <c r="C109" s="1" t="s">
        <v>16</v>
      </c>
      <c r="D109" s="3" t="s">
        <v>900</v>
      </c>
      <c r="E109" s="1" t="s">
        <v>18</v>
      </c>
      <c r="F109" s="4">
        <v>759.12</v>
      </c>
      <c r="G109" s="1" t="s">
        <v>847</v>
      </c>
    </row>
    <row r="110" spans="1:7" ht="45">
      <c r="A110" s="1" t="s">
        <v>903</v>
      </c>
      <c r="B110" s="2">
        <v>2011</v>
      </c>
      <c r="C110" s="1" t="s">
        <v>16</v>
      </c>
      <c r="D110" s="3" t="s">
        <v>900</v>
      </c>
      <c r="E110" s="1" t="s">
        <v>18</v>
      </c>
      <c r="F110" s="4">
        <v>759.12</v>
      </c>
      <c r="G110" s="1" t="s">
        <v>847</v>
      </c>
    </row>
    <row r="111" spans="1:7" ht="30">
      <c r="A111" s="1" t="s">
        <v>901</v>
      </c>
      <c r="B111" s="2">
        <v>2009</v>
      </c>
      <c r="C111" s="1" t="s">
        <v>16</v>
      </c>
      <c r="D111" s="3" t="s">
        <v>900</v>
      </c>
      <c r="E111" s="1" t="s">
        <v>18</v>
      </c>
      <c r="F111" s="4">
        <v>21350</v>
      </c>
      <c r="G111" s="1" t="s">
        <v>847</v>
      </c>
    </row>
    <row r="112" spans="1:7" ht="45">
      <c r="A112" s="1" t="s">
        <v>902</v>
      </c>
      <c r="B112" s="2">
        <v>2011</v>
      </c>
      <c r="C112" s="1" t="s">
        <v>16</v>
      </c>
      <c r="D112" s="3" t="s">
        <v>900</v>
      </c>
      <c r="E112" s="1" t="s">
        <v>18</v>
      </c>
      <c r="F112" s="4">
        <v>3148.49</v>
      </c>
      <c r="G112" s="1" t="s">
        <v>847</v>
      </c>
    </row>
    <row r="113" spans="1:7" ht="45">
      <c r="A113" s="1" t="s">
        <v>903</v>
      </c>
      <c r="B113" s="2">
        <v>2011</v>
      </c>
      <c r="C113" s="1" t="s">
        <v>16</v>
      </c>
      <c r="D113" s="3" t="s">
        <v>900</v>
      </c>
      <c r="E113" s="1" t="s">
        <v>18</v>
      </c>
      <c r="F113" s="4">
        <v>759.12</v>
      </c>
      <c r="G113" s="1" t="s">
        <v>847</v>
      </c>
    </row>
    <row r="114" spans="1:7" ht="45">
      <c r="A114" s="1" t="s">
        <v>903</v>
      </c>
      <c r="B114" s="2">
        <v>2011</v>
      </c>
      <c r="C114" s="1" t="s">
        <v>16</v>
      </c>
      <c r="D114" s="3" t="s">
        <v>900</v>
      </c>
      <c r="E114" s="1" t="s">
        <v>18</v>
      </c>
      <c r="F114" s="4">
        <v>759.12</v>
      </c>
      <c r="G114" s="1" t="s">
        <v>847</v>
      </c>
    </row>
    <row r="115" spans="1:7" ht="45">
      <c r="A115" s="1" t="s">
        <v>903</v>
      </c>
      <c r="B115" s="2">
        <v>2011</v>
      </c>
      <c r="C115" s="1" t="s">
        <v>16</v>
      </c>
      <c r="D115" s="3" t="s">
        <v>900</v>
      </c>
      <c r="E115" s="1" t="s">
        <v>18</v>
      </c>
      <c r="F115" s="4">
        <v>759.12</v>
      </c>
      <c r="G115" s="1" t="s">
        <v>847</v>
      </c>
    </row>
    <row r="116" spans="1:7" ht="45">
      <c r="A116" s="1" t="s">
        <v>903</v>
      </c>
      <c r="B116" s="2">
        <v>2011</v>
      </c>
      <c r="C116" s="1" t="s">
        <v>16</v>
      </c>
      <c r="D116" s="3" t="s">
        <v>900</v>
      </c>
      <c r="E116" s="1" t="s">
        <v>18</v>
      </c>
      <c r="F116" s="4">
        <v>759.12</v>
      </c>
      <c r="G116" s="1" t="s">
        <v>847</v>
      </c>
    </row>
    <row r="117" spans="1:7" ht="45">
      <c r="A117" s="1" t="s">
        <v>903</v>
      </c>
      <c r="B117" s="2">
        <v>2011</v>
      </c>
      <c r="C117" s="1" t="s">
        <v>16</v>
      </c>
      <c r="D117" s="3" t="s">
        <v>900</v>
      </c>
      <c r="E117" s="1" t="s">
        <v>18</v>
      </c>
      <c r="F117" s="4">
        <v>759.12</v>
      </c>
      <c r="G117" s="1" t="s">
        <v>847</v>
      </c>
    </row>
    <row r="118" spans="1:7" ht="45">
      <c r="A118" s="1" t="s">
        <v>903</v>
      </c>
      <c r="B118" s="2">
        <v>2011</v>
      </c>
      <c r="C118" s="1" t="s">
        <v>16</v>
      </c>
      <c r="D118" s="3" t="s">
        <v>900</v>
      </c>
      <c r="E118" s="1" t="s">
        <v>18</v>
      </c>
      <c r="F118" s="4">
        <v>759.12</v>
      </c>
      <c r="G118" s="1" t="s">
        <v>847</v>
      </c>
    </row>
    <row r="119" spans="1:7" ht="30">
      <c r="A119" s="1" t="s">
        <v>901</v>
      </c>
      <c r="B119" s="2">
        <v>2009</v>
      </c>
      <c r="C119" s="1" t="s">
        <v>16</v>
      </c>
      <c r="D119" s="3" t="s">
        <v>900</v>
      </c>
      <c r="E119" s="1" t="s">
        <v>18</v>
      </c>
      <c r="F119" s="4">
        <v>21350</v>
      </c>
      <c r="G119" s="1" t="s">
        <v>847</v>
      </c>
    </row>
    <row r="120" spans="1:7" ht="45">
      <c r="A120" s="1" t="s">
        <v>902</v>
      </c>
      <c r="B120" s="2">
        <v>2011</v>
      </c>
      <c r="C120" s="1" t="s">
        <v>16</v>
      </c>
      <c r="D120" s="3" t="s">
        <v>900</v>
      </c>
      <c r="E120" s="1" t="s">
        <v>18</v>
      </c>
      <c r="F120" s="4">
        <v>3148.49</v>
      </c>
      <c r="G120" s="1" t="s">
        <v>847</v>
      </c>
    </row>
    <row r="121" spans="1:7" ht="45">
      <c r="A121" s="1" t="s">
        <v>903</v>
      </c>
      <c r="B121" s="2">
        <v>2011</v>
      </c>
      <c r="C121" s="1" t="s">
        <v>16</v>
      </c>
      <c r="D121" s="3" t="s">
        <v>900</v>
      </c>
      <c r="E121" s="1" t="s">
        <v>18</v>
      </c>
      <c r="F121" s="4">
        <v>759.12</v>
      </c>
      <c r="G121" s="1" t="s">
        <v>847</v>
      </c>
    </row>
    <row r="122" spans="1:7" ht="45">
      <c r="A122" s="1" t="s">
        <v>903</v>
      </c>
      <c r="B122" s="2">
        <v>2011</v>
      </c>
      <c r="C122" s="1" t="s">
        <v>16</v>
      </c>
      <c r="D122" s="3" t="s">
        <v>900</v>
      </c>
      <c r="E122" s="1" t="s">
        <v>18</v>
      </c>
      <c r="F122" s="4">
        <v>759.12</v>
      </c>
      <c r="G122" s="1" t="s">
        <v>847</v>
      </c>
    </row>
    <row r="123" spans="1:7" ht="45">
      <c r="A123" s="1" t="s">
        <v>903</v>
      </c>
      <c r="B123" s="2">
        <v>2011</v>
      </c>
      <c r="C123" s="1" t="s">
        <v>16</v>
      </c>
      <c r="D123" s="3" t="s">
        <v>900</v>
      </c>
      <c r="E123" s="1" t="s">
        <v>18</v>
      </c>
      <c r="F123" s="4">
        <v>759.12</v>
      </c>
      <c r="G123" s="1" t="s">
        <v>847</v>
      </c>
    </row>
    <row r="124" spans="1:7" ht="45">
      <c r="A124" s="1" t="s">
        <v>903</v>
      </c>
      <c r="B124" s="2">
        <v>2011</v>
      </c>
      <c r="C124" s="1" t="s">
        <v>16</v>
      </c>
      <c r="D124" s="3" t="s">
        <v>900</v>
      </c>
      <c r="E124" s="1" t="s">
        <v>18</v>
      </c>
      <c r="F124" s="4">
        <v>759.12</v>
      </c>
      <c r="G124" s="1" t="s">
        <v>847</v>
      </c>
    </row>
    <row r="125" spans="1:7" ht="45">
      <c r="A125" s="1" t="s">
        <v>903</v>
      </c>
      <c r="B125" s="2">
        <v>2011</v>
      </c>
      <c r="C125" s="1" t="s">
        <v>16</v>
      </c>
      <c r="D125" s="3" t="s">
        <v>900</v>
      </c>
      <c r="E125" s="1" t="s">
        <v>18</v>
      </c>
      <c r="F125" s="4">
        <v>759.12</v>
      </c>
      <c r="G125" s="1" t="s">
        <v>847</v>
      </c>
    </row>
    <row r="126" spans="1:7" ht="45">
      <c r="A126" s="1" t="s">
        <v>903</v>
      </c>
      <c r="B126" s="2">
        <v>2011</v>
      </c>
      <c r="C126" s="1" t="s">
        <v>16</v>
      </c>
      <c r="D126" s="3" t="s">
        <v>900</v>
      </c>
      <c r="E126" s="1" t="s">
        <v>18</v>
      </c>
      <c r="F126" s="4">
        <v>759.12</v>
      </c>
      <c r="G126" s="1" t="s">
        <v>847</v>
      </c>
    </row>
    <row r="127" spans="1:7" ht="30">
      <c r="A127" s="1" t="s">
        <v>901</v>
      </c>
      <c r="B127" s="2">
        <v>2009</v>
      </c>
      <c r="C127" s="1" t="s">
        <v>16</v>
      </c>
      <c r="D127" s="3" t="s">
        <v>900</v>
      </c>
      <c r="E127" s="1" t="s">
        <v>18</v>
      </c>
      <c r="F127" s="4">
        <v>21350</v>
      </c>
      <c r="G127" s="1" t="s">
        <v>847</v>
      </c>
    </row>
    <row r="128" spans="1:7" ht="45">
      <c r="A128" s="1" t="s">
        <v>902</v>
      </c>
      <c r="B128" s="2">
        <v>2011</v>
      </c>
      <c r="C128" s="1" t="s">
        <v>16</v>
      </c>
      <c r="D128" s="3" t="s">
        <v>900</v>
      </c>
      <c r="E128" s="1" t="s">
        <v>18</v>
      </c>
      <c r="F128" s="4">
        <v>3148.49</v>
      </c>
      <c r="G128" s="1" t="s">
        <v>847</v>
      </c>
    </row>
    <row r="129" spans="1:7" ht="45">
      <c r="A129" s="1" t="s">
        <v>903</v>
      </c>
      <c r="B129" s="2">
        <v>2011</v>
      </c>
      <c r="C129" s="1" t="s">
        <v>16</v>
      </c>
      <c r="D129" s="3" t="s">
        <v>900</v>
      </c>
      <c r="E129" s="1" t="s">
        <v>18</v>
      </c>
      <c r="F129" s="4">
        <v>759.12</v>
      </c>
      <c r="G129" s="1" t="s">
        <v>847</v>
      </c>
    </row>
    <row r="130" spans="1:7" ht="45">
      <c r="A130" s="1" t="s">
        <v>903</v>
      </c>
      <c r="B130" s="2">
        <v>2011</v>
      </c>
      <c r="C130" s="1" t="s">
        <v>16</v>
      </c>
      <c r="D130" s="3" t="s">
        <v>900</v>
      </c>
      <c r="E130" s="1" t="s">
        <v>18</v>
      </c>
      <c r="F130" s="4">
        <v>759.12</v>
      </c>
      <c r="G130" s="1" t="s">
        <v>847</v>
      </c>
    </row>
    <row r="131" spans="1:7" ht="45">
      <c r="A131" s="1" t="s">
        <v>903</v>
      </c>
      <c r="B131" s="2">
        <v>2011</v>
      </c>
      <c r="C131" s="1" t="s">
        <v>16</v>
      </c>
      <c r="D131" s="3" t="s">
        <v>900</v>
      </c>
      <c r="E131" s="1" t="s">
        <v>18</v>
      </c>
      <c r="F131" s="4">
        <v>759.12</v>
      </c>
      <c r="G131" s="1" t="s">
        <v>847</v>
      </c>
    </row>
    <row r="132" spans="1:7" ht="45">
      <c r="A132" s="1" t="s">
        <v>903</v>
      </c>
      <c r="B132" s="2">
        <v>2011</v>
      </c>
      <c r="C132" s="1" t="s">
        <v>16</v>
      </c>
      <c r="D132" s="3" t="s">
        <v>900</v>
      </c>
      <c r="E132" s="1" t="s">
        <v>18</v>
      </c>
      <c r="F132" s="4">
        <v>759.12</v>
      </c>
      <c r="G132" s="1" t="s">
        <v>847</v>
      </c>
    </row>
    <row r="133" spans="1:7" ht="45">
      <c r="A133" s="1" t="s">
        <v>903</v>
      </c>
      <c r="B133" s="2">
        <v>2011</v>
      </c>
      <c r="C133" s="1" t="s">
        <v>16</v>
      </c>
      <c r="D133" s="3" t="s">
        <v>900</v>
      </c>
      <c r="E133" s="1" t="s">
        <v>18</v>
      </c>
      <c r="F133" s="4">
        <v>759.12</v>
      </c>
      <c r="G133" s="1" t="s">
        <v>847</v>
      </c>
    </row>
    <row r="134" spans="1:7" ht="45">
      <c r="A134" s="1" t="s">
        <v>903</v>
      </c>
      <c r="B134" s="2">
        <v>2011</v>
      </c>
      <c r="C134" s="1" t="s">
        <v>16</v>
      </c>
      <c r="D134" s="3" t="s">
        <v>900</v>
      </c>
      <c r="E134" s="1" t="s">
        <v>18</v>
      </c>
      <c r="F134" s="4">
        <v>759.12</v>
      </c>
      <c r="G134" s="1" t="s">
        <v>847</v>
      </c>
    </row>
    <row r="135" spans="1:7">
      <c r="A135" s="1" t="s">
        <v>904</v>
      </c>
      <c r="B135" s="2">
        <v>2009</v>
      </c>
      <c r="C135" s="1" t="s">
        <v>16</v>
      </c>
      <c r="D135" s="3" t="s">
        <v>905</v>
      </c>
      <c r="E135" s="1" t="s">
        <v>18</v>
      </c>
      <c r="F135" s="4">
        <v>75883.38</v>
      </c>
      <c r="G135" s="1" t="s">
        <v>847</v>
      </c>
    </row>
    <row r="136" spans="1:7" ht="45">
      <c r="A136" s="1" t="s">
        <v>906</v>
      </c>
      <c r="B136" s="2">
        <v>2010</v>
      </c>
      <c r="C136" s="1" t="s">
        <v>16</v>
      </c>
      <c r="D136" s="3" t="s">
        <v>905</v>
      </c>
      <c r="E136" s="1" t="s">
        <v>18</v>
      </c>
      <c r="F136" s="4">
        <v>4445.68</v>
      </c>
      <c r="G136" s="1" t="s">
        <v>847</v>
      </c>
    </row>
    <row r="137" spans="1:7" ht="45">
      <c r="A137" s="1" t="s">
        <v>906</v>
      </c>
      <c r="B137" s="2">
        <v>2010</v>
      </c>
      <c r="C137" s="1" t="s">
        <v>16</v>
      </c>
      <c r="D137" s="3" t="s">
        <v>905</v>
      </c>
      <c r="E137" s="1" t="s">
        <v>18</v>
      </c>
      <c r="F137" s="4">
        <v>4445.68</v>
      </c>
      <c r="G137" s="1" t="s">
        <v>847</v>
      </c>
    </row>
    <row r="138" spans="1:7" ht="45">
      <c r="A138" s="1" t="s">
        <v>906</v>
      </c>
      <c r="B138" s="2">
        <v>2010</v>
      </c>
      <c r="C138" s="1" t="s">
        <v>16</v>
      </c>
      <c r="D138" s="3" t="s">
        <v>905</v>
      </c>
      <c r="E138" s="1" t="s">
        <v>18</v>
      </c>
      <c r="F138" s="4">
        <v>4445.68</v>
      </c>
      <c r="G138" s="1" t="s">
        <v>847</v>
      </c>
    </row>
    <row r="139" spans="1:7" ht="45">
      <c r="A139" s="1" t="s">
        <v>906</v>
      </c>
      <c r="B139" s="2">
        <v>2010</v>
      </c>
      <c r="C139" s="1" t="s">
        <v>16</v>
      </c>
      <c r="D139" s="3" t="s">
        <v>905</v>
      </c>
      <c r="E139" s="1" t="s">
        <v>18</v>
      </c>
      <c r="F139" s="4">
        <v>4445.68</v>
      </c>
      <c r="G139" s="1" t="s">
        <v>847</v>
      </c>
    </row>
    <row r="140" spans="1:7">
      <c r="A140" s="1" t="s">
        <v>907</v>
      </c>
      <c r="B140" s="2">
        <v>2008</v>
      </c>
      <c r="C140" s="1" t="s">
        <v>16</v>
      </c>
      <c r="D140" s="3" t="s">
        <v>908</v>
      </c>
      <c r="E140" s="1" t="s">
        <v>18</v>
      </c>
      <c r="F140" s="4">
        <v>18426.12</v>
      </c>
      <c r="G140" s="1" t="s">
        <v>838</v>
      </c>
    </row>
    <row r="141" spans="1:7" ht="30">
      <c r="A141" s="1" t="s">
        <v>909</v>
      </c>
      <c r="B141" s="2">
        <v>2008</v>
      </c>
      <c r="C141" s="1" t="s">
        <v>16</v>
      </c>
      <c r="D141" s="3" t="s">
        <v>7</v>
      </c>
      <c r="E141" s="1" t="s">
        <v>18</v>
      </c>
      <c r="F141" s="4">
        <v>11035.9</v>
      </c>
      <c r="G141" s="1" t="s">
        <v>847</v>
      </c>
    </row>
    <row r="142" spans="1:7" ht="30">
      <c r="A142" s="1" t="s">
        <v>909</v>
      </c>
      <c r="B142" s="2">
        <v>2008</v>
      </c>
      <c r="C142" s="1" t="s">
        <v>16</v>
      </c>
      <c r="D142" s="3" t="s">
        <v>7</v>
      </c>
      <c r="E142" s="1" t="s">
        <v>18</v>
      </c>
      <c r="F142" s="4">
        <v>11035.92</v>
      </c>
      <c r="G142" s="1" t="s">
        <v>847</v>
      </c>
    </row>
    <row r="143" spans="1:7" ht="30">
      <c r="A143" s="1" t="s">
        <v>909</v>
      </c>
      <c r="B143" s="2">
        <v>2008</v>
      </c>
      <c r="C143" s="1" t="s">
        <v>16</v>
      </c>
      <c r="D143" s="3" t="s">
        <v>7</v>
      </c>
      <c r="E143" s="1" t="s">
        <v>18</v>
      </c>
      <c r="F143" s="4">
        <v>11035.92</v>
      </c>
      <c r="G143" s="1" t="s">
        <v>847</v>
      </c>
    </row>
    <row r="144" spans="1:7" ht="30">
      <c r="A144" s="1" t="s">
        <v>909</v>
      </c>
      <c r="B144" s="2">
        <v>2008</v>
      </c>
      <c r="C144" s="1" t="s">
        <v>16</v>
      </c>
      <c r="D144" s="3" t="s">
        <v>7</v>
      </c>
      <c r="E144" s="1" t="s">
        <v>18</v>
      </c>
      <c r="F144" s="4">
        <v>11035.92</v>
      </c>
      <c r="G144" s="1" t="s">
        <v>847</v>
      </c>
    </row>
    <row r="145" spans="1:7" ht="30">
      <c r="A145" s="1" t="s">
        <v>909</v>
      </c>
      <c r="B145" s="2">
        <v>2008</v>
      </c>
      <c r="C145" s="1" t="s">
        <v>16</v>
      </c>
      <c r="D145" s="3" t="s">
        <v>7</v>
      </c>
      <c r="E145" s="1" t="s">
        <v>18</v>
      </c>
      <c r="F145" s="4">
        <v>11035.92</v>
      </c>
      <c r="G145" s="1" t="s">
        <v>847</v>
      </c>
    </row>
    <row r="146" spans="1:7" ht="30">
      <c r="A146" s="1" t="s">
        <v>909</v>
      </c>
      <c r="B146" s="2">
        <v>2008</v>
      </c>
      <c r="C146" s="1" t="s">
        <v>16</v>
      </c>
      <c r="D146" s="3" t="s">
        <v>7</v>
      </c>
      <c r="E146" s="1" t="s">
        <v>18</v>
      </c>
      <c r="F146" s="4">
        <v>11035.92</v>
      </c>
      <c r="G146" s="1" t="s">
        <v>847</v>
      </c>
    </row>
    <row r="147" spans="1:7" ht="30">
      <c r="A147" s="1" t="s">
        <v>910</v>
      </c>
      <c r="B147" s="2">
        <v>2008</v>
      </c>
      <c r="C147" s="1" t="s">
        <v>16</v>
      </c>
      <c r="D147" s="3" t="s">
        <v>7</v>
      </c>
      <c r="E147" s="1" t="s">
        <v>18</v>
      </c>
      <c r="F147" s="4">
        <v>52277</v>
      </c>
      <c r="G147" s="1" t="s">
        <v>847</v>
      </c>
    </row>
    <row r="148" spans="1:7">
      <c r="A148" s="1" t="s">
        <v>911</v>
      </c>
      <c r="B148" s="2">
        <v>2008</v>
      </c>
      <c r="C148" s="1" t="s">
        <v>16</v>
      </c>
      <c r="D148" s="3" t="s">
        <v>7</v>
      </c>
      <c r="E148" s="1" t="s">
        <v>18</v>
      </c>
      <c r="F148" s="4">
        <v>102246</v>
      </c>
      <c r="G148" s="1" t="s">
        <v>847</v>
      </c>
    </row>
    <row r="149" spans="1:7" ht="30">
      <c r="A149" s="1" t="s">
        <v>912</v>
      </c>
      <c r="B149" s="2">
        <v>2009</v>
      </c>
      <c r="C149" s="1" t="s">
        <v>16</v>
      </c>
      <c r="D149" s="3" t="s">
        <v>7</v>
      </c>
      <c r="E149" s="1" t="s">
        <v>18</v>
      </c>
      <c r="F149" s="4">
        <v>36600</v>
      </c>
      <c r="G149" s="1" t="s">
        <v>847</v>
      </c>
    </row>
    <row r="150" spans="1:7" ht="45">
      <c r="A150" s="1" t="s">
        <v>906</v>
      </c>
      <c r="B150" s="2">
        <v>2010</v>
      </c>
      <c r="C150" s="1" t="s">
        <v>16</v>
      </c>
      <c r="D150" s="3" t="s">
        <v>7</v>
      </c>
      <c r="E150" s="1" t="s">
        <v>18</v>
      </c>
      <c r="F150" s="4">
        <v>4445.68</v>
      </c>
      <c r="G150" s="1" t="s">
        <v>847</v>
      </c>
    </row>
    <row r="151" spans="1:7" ht="45">
      <c r="A151" s="1" t="s">
        <v>906</v>
      </c>
      <c r="B151" s="2">
        <v>2010</v>
      </c>
      <c r="C151" s="1" t="s">
        <v>16</v>
      </c>
      <c r="D151" s="3" t="s">
        <v>7</v>
      </c>
      <c r="E151" s="1" t="s">
        <v>18</v>
      </c>
      <c r="F151" s="4">
        <v>4445.68</v>
      </c>
      <c r="G151" s="1" t="s">
        <v>847</v>
      </c>
    </row>
    <row r="152" spans="1:7" ht="45">
      <c r="A152" s="1" t="s">
        <v>906</v>
      </c>
      <c r="B152" s="2">
        <v>2010</v>
      </c>
      <c r="C152" s="1" t="s">
        <v>16</v>
      </c>
      <c r="D152" s="3" t="s">
        <v>7</v>
      </c>
      <c r="E152" s="1" t="s">
        <v>18</v>
      </c>
      <c r="F152" s="4">
        <v>4445.68</v>
      </c>
      <c r="G152" s="1" t="s">
        <v>847</v>
      </c>
    </row>
    <row r="153" spans="1:7" ht="45">
      <c r="A153" s="1" t="s">
        <v>906</v>
      </c>
      <c r="B153" s="2">
        <v>2010</v>
      </c>
      <c r="C153" s="1" t="s">
        <v>16</v>
      </c>
      <c r="D153" s="3" t="s">
        <v>7</v>
      </c>
      <c r="E153" s="1" t="s">
        <v>18</v>
      </c>
      <c r="F153" s="4">
        <v>4445.68</v>
      </c>
      <c r="G153" s="1" t="s">
        <v>847</v>
      </c>
    </row>
    <row r="154" spans="1:7" ht="60">
      <c r="A154" s="1" t="s">
        <v>913</v>
      </c>
      <c r="B154" s="2">
        <v>2012</v>
      </c>
      <c r="C154" s="1" t="s">
        <v>16</v>
      </c>
      <c r="D154" s="3" t="s">
        <v>7</v>
      </c>
      <c r="E154" s="1" t="s">
        <v>18</v>
      </c>
      <c r="F154" s="4">
        <v>25268.57</v>
      </c>
      <c r="G154" s="1" t="s">
        <v>847</v>
      </c>
    </row>
    <row r="155" spans="1:7" ht="60">
      <c r="A155" s="1" t="s">
        <v>913</v>
      </c>
      <c r="B155" s="2">
        <v>2012</v>
      </c>
      <c r="C155" s="1" t="s">
        <v>16</v>
      </c>
      <c r="D155" s="3" t="s">
        <v>7</v>
      </c>
      <c r="E155" s="1" t="s">
        <v>18</v>
      </c>
      <c r="F155" s="4">
        <v>25268.57</v>
      </c>
      <c r="G155" s="1" t="s">
        <v>847</v>
      </c>
    </row>
    <row r="156" spans="1:7" ht="30">
      <c r="A156" s="1" t="s">
        <v>914</v>
      </c>
      <c r="B156" s="2">
        <v>2014</v>
      </c>
      <c r="C156" s="1" t="s">
        <v>16</v>
      </c>
      <c r="D156" s="3" t="s">
        <v>7</v>
      </c>
      <c r="E156" s="1" t="s">
        <v>18</v>
      </c>
      <c r="F156" s="4">
        <v>495.94</v>
      </c>
      <c r="G156" s="1" t="s">
        <v>847</v>
      </c>
    </row>
    <row r="157" spans="1:7" ht="30">
      <c r="A157" s="1" t="s">
        <v>914</v>
      </c>
      <c r="B157" s="2">
        <v>2014</v>
      </c>
      <c r="C157" s="1" t="s">
        <v>16</v>
      </c>
      <c r="D157" s="3" t="s">
        <v>7</v>
      </c>
      <c r="E157" s="1" t="s">
        <v>18</v>
      </c>
      <c r="F157" s="4">
        <v>495.94</v>
      </c>
      <c r="G157" s="1" t="s">
        <v>847</v>
      </c>
    </row>
    <row r="158" spans="1:7" ht="30">
      <c r="A158" s="1" t="s">
        <v>914</v>
      </c>
      <c r="B158" s="2">
        <v>2014</v>
      </c>
      <c r="C158" s="1" t="s">
        <v>16</v>
      </c>
      <c r="D158" s="3" t="s">
        <v>7</v>
      </c>
      <c r="E158" s="1" t="s">
        <v>18</v>
      </c>
      <c r="F158" s="4">
        <v>495.94</v>
      </c>
      <c r="G158" s="1" t="s">
        <v>847</v>
      </c>
    </row>
    <row r="159" spans="1:7" ht="30">
      <c r="A159" s="1" t="s">
        <v>914</v>
      </c>
      <c r="B159" s="2">
        <v>2014</v>
      </c>
      <c r="C159" s="1" t="s">
        <v>16</v>
      </c>
      <c r="D159" s="3" t="s">
        <v>7</v>
      </c>
      <c r="E159" s="1" t="s">
        <v>18</v>
      </c>
      <c r="F159" s="4">
        <v>495.94</v>
      </c>
      <c r="G159" s="1" t="s">
        <v>847</v>
      </c>
    </row>
    <row r="160" spans="1:7" ht="30">
      <c r="A160" s="1" t="s">
        <v>914</v>
      </c>
      <c r="B160" s="2">
        <v>2014</v>
      </c>
      <c r="C160" s="1" t="s">
        <v>16</v>
      </c>
      <c r="D160" s="3" t="s">
        <v>7</v>
      </c>
      <c r="E160" s="1" t="s">
        <v>18</v>
      </c>
      <c r="F160" s="4">
        <v>495.94</v>
      </c>
      <c r="G160" s="1" t="s">
        <v>847</v>
      </c>
    </row>
    <row r="161" spans="1:7" ht="30">
      <c r="A161" s="1" t="s">
        <v>914</v>
      </c>
      <c r="B161" s="2">
        <v>2014</v>
      </c>
      <c r="C161" s="1" t="s">
        <v>16</v>
      </c>
      <c r="D161" s="3" t="s">
        <v>7</v>
      </c>
      <c r="E161" s="1" t="s">
        <v>18</v>
      </c>
      <c r="F161" s="4">
        <v>495.94</v>
      </c>
      <c r="G161" s="1" t="s">
        <v>847</v>
      </c>
    </row>
    <row r="162" spans="1:7" ht="30">
      <c r="A162" s="1" t="s">
        <v>914</v>
      </c>
      <c r="B162" s="2">
        <v>2014</v>
      </c>
      <c r="C162" s="1" t="s">
        <v>16</v>
      </c>
      <c r="D162" s="3" t="s">
        <v>7</v>
      </c>
      <c r="E162" s="1" t="s">
        <v>18</v>
      </c>
      <c r="F162" s="4">
        <v>495.94</v>
      </c>
      <c r="G162" s="1" t="s">
        <v>847</v>
      </c>
    </row>
    <row r="163" spans="1:7" ht="30">
      <c r="A163" s="1" t="s">
        <v>914</v>
      </c>
      <c r="B163" s="2">
        <v>2014</v>
      </c>
      <c r="C163" s="1" t="s">
        <v>16</v>
      </c>
      <c r="D163" s="3" t="s">
        <v>7</v>
      </c>
      <c r="E163" s="1" t="s">
        <v>18</v>
      </c>
      <c r="F163" s="4">
        <v>495.94</v>
      </c>
      <c r="G163" s="1" t="s">
        <v>847</v>
      </c>
    </row>
    <row r="164" spans="1:7" ht="30">
      <c r="A164" s="1" t="s">
        <v>915</v>
      </c>
      <c r="B164" s="2">
        <v>2014</v>
      </c>
      <c r="C164" s="1" t="s">
        <v>16</v>
      </c>
      <c r="D164" s="3" t="s">
        <v>7</v>
      </c>
      <c r="E164" s="1" t="s">
        <v>18</v>
      </c>
      <c r="F164" s="4">
        <v>2454.88</v>
      </c>
      <c r="G164" s="1" t="s">
        <v>847</v>
      </c>
    </row>
    <row r="165" spans="1:7" ht="30">
      <c r="A165" s="1" t="s">
        <v>915</v>
      </c>
      <c r="B165" s="2">
        <v>2014</v>
      </c>
      <c r="C165" s="1" t="s">
        <v>16</v>
      </c>
      <c r="D165" s="3" t="s">
        <v>7</v>
      </c>
      <c r="E165" s="1" t="s">
        <v>18</v>
      </c>
      <c r="F165" s="4">
        <v>2454.88</v>
      </c>
      <c r="G165" s="1" t="s">
        <v>847</v>
      </c>
    </row>
    <row r="166" spans="1:7" ht="30">
      <c r="A166" s="1" t="s">
        <v>916</v>
      </c>
      <c r="B166" s="2">
        <v>2014</v>
      </c>
      <c r="C166" s="1" t="s">
        <v>16</v>
      </c>
      <c r="D166" s="3" t="s">
        <v>7</v>
      </c>
      <c r="E166" s="1" t="s">
        <v>18</v>
      </c>
      <c r="F166" s="4">
        <v>1322.49</v>
      </c>
      <c r="G166" s="1" t="s">
        <v>847</v>
      </c>
    </row>
    <row r="167" spans="1:7" ht="30">
      <c r="A167" s="1" t="s">
        <v>916</v>
      </c>
      <c r="B167" s="2">
        <v>2014</v>
      </c>
      <c r="C167" s="1" t="s">
        <v>16</v>
      </c>
      <c r="D167" s="3" t="s">
        <v>7</v>
      </c>
      <c r="E167" s="1" t="s">
        <v>18</v>
      </c>
      <c r="F167" s="4">
        <v>1322.48</v>
      </c>
      <c r="G167" s="1" t="s">
        <v>847</v>
      </c>
    </row>
    <row r="168" spans="1:7" ht="30">
      <c r="A168" s="1" t="s">
        <v>917</v>
      </c>
      <c r="B168" s="2">
        <v>2008</v>
      </c>
      <c r="C168" s="1" t="s">
        <v>16</v>
      </c>
      <c r="D168" s="3" t="s">
        <v>918</v>
      </c>
      <c r="E168" s="1" t="s">
        <v>18</v>
      </c>
      <c r="F168" s="4">
        <v>84424</v>
      </c>
      <c r="G168" s="1" t="s">
        <v>847</v>
      </c>
    </row>
    <row r="169" spans="1:7" ht="30">
      <c r="A169" s="1" t="s">
        <v>919</v>
      </c>
      <c r="B169" s="2">
        <v>2009</v>
      </c>
      <c r="C169" s="1" t="s">
        <v>16</v>
      </c>
      <c r="D169" s="3" t="s">
        <v>918</v>
      </c>
      <c r="E169" s="1" t="s">
        <v>18</v>
      </c>
      <c r="F169" s="4">
        <v>161787.67000000001</v>
      </c>
      <c r="G169" s="1" t="s">
        <v>847</v>
      </c>
    </row>
    <row r="170" spans="1:7" ht="30">
      <c r="A170" s="1" t="s">
        <v>920</v>
      </c>
      <c r="B170" s="2">
        <v>2009</v>
      </c>
      <c r="C170" s="1" t="s">
        <v>16</v>
      </c>
      <c r="D170" s="3" t="s">
        <v>918</v>
      </c>
      <c r="E170" s="1" t="s">
        <v>18</v>
      </c>
      <c r="F170" s="4">
        <v>73200</v>
      </c>
      <c r="G170" s="1" t="s">
        <v>847</v>
      </c>
    </row>
    <row r="171" spans="1:7">
      <c r="A171" s="1" t="s">
        <v>921</v>
      </c>
      <c r="B171" s="2">
        <v>2007</v>
      </c>
      <c r="C171" s="1" t="s">
        <v>16</v>
      </c>
      <c r="D171" s="3" t="s">
        <v>837</v>
      </c>
      <c r="E171" s="1" t="s">
        <v>18</v>
      </c>
      <c r="F171" s="4">
        <v>31354</v>
      </c>
      <c r="G171" s="1" t="s">
        <v>838</v>
      </c>
    </row>
    <row r="172" spans="1:7">
      <c r="A172" s="1" t="s">
        <v>922</v>
      </c>
      <c r="B172" s="2">
        <v>2007</v>
      </c>
      <c r="C172" s="1" t="s">
        <v>16</v>
      </c>
      <c r="D172" s="3" t="s">
        <v>923</v>
      </c>
      <c r="E172" s="1" t="s">
        <v>18</v>
      </c>
      <c r="F172" s="4">
        <v>3782</v>
      </c>
      <c r="G172" s="1" t="s">
        <v>838</v>
      </c>
    </row>
    <row r="173" spans="1:7">
      <c r="A173" s="1" t="s">
        <v>922</v>
      </c>
      <c r="B173" s="2">
        <v>2007</v>
      </c>
      <c r="C173" s="1" t="s">
        <v>16</v>
      </c>
      <c r="D173" s="3" t="s">
        <v>923</v>
      </c>
      <c r="E173" s="1" t="s">
        <v>18</v>
      </c>
      <c r="F173" s="4">
        <v>3782</v>
      </c>
      <c r="G173" s="1" t="s">
        <v>838</v>
      </c>
    </row>
    <row r="174" spans="1:7">
      <c r="A174" s="1" t="s">
        <v>922</v>
      </c>
      <c r="B174" s="2">
        <v>2007</v>
      </c>
      <c r="C174" s="1" t="s">
        <v>16</v>
      </c>
      <c r="D174" s="3" t="s">
        <v>923</v>
      </c>
      <c r="E174" s="1" t="s">
        <v>18</v>
      </c>
      <c r="F174" s="4">
        <v>3782</v>
      </c>
      <c r="G174" s="1" t="s">
        <v>838</v>
      </c>
    </row>
    <row r="175" spans="1:7" ht="30">
      <c r="A175" s="1" t="s">
        <v>924</v>
      </c>
      <c r="B175" s="2">
        <v>2007</v>
      </c>
      <c r="C175" s="1" t="s">
        <v>16</v>
      </c>
      <c r="D175" s="3" t="s">
        <v>925</v>
      </c>
      <c r="E175" s="1" t="s">
        <v>18</v>
      </c>
      <c r="F175" s="4">
        <v>248636</v>
      </c>
      <c r="G175" s="1" t="s">
        <v>847</v>
      </c>
    </row>
    <row r="176" spans="1:7" ht="60">
      <c r="A176" s="1" t="s">
        <v>926</v>
      </c>
      <c r="B176" s="2">
        <v>2012</v>
      </c>
      <c r="C176" s="1" t="s">
        <v>16</v>
      </c>
      <c r="D176" s="3" t="s">
        <v>925</v>
      </c>
      <c r="E176" s="1" t="s">
        <v>18</v>
      </c>
      <c r="F176" s="4">
        <v>3287.42</v>
      </c>
      <c r="G176" s="1" t="s">
        <v>847</v>
      </c>
    </row>
    <row r="177" spans="1:7" ht="60">
      <c r="A177" s="1" t="s">
        <v>926</v>
      </c>
      <c r="B177" s="2">
        <v>2012</v>
      </c>
      <c r="C177" s="1" t="s">
        <v>16</v>
      </c>
      <c r="D177" s="3" t="s">
        <v>925</v>
      </c>
      <c r="E177" s="1" t="s">
        <v>18</v>
      </c>
      <c r="F177" s="4">
        <v>3287.42</v>
      </c>
      <c r="G177" s="1" t="s">
        <v>847</v>
      </c>
    </row>
    <row r="178" spans="1:7" ht="30">
      <c r="A178" s="1" t="s">
        <v>927</v>
      </c>
      <c r="B178" s="2">
        <v>2006</v>
      </c>
      <c r="C178" s="1" t="s">
        <v>16</v>
      </c>
      <c r="D178" s="3" t="s">
        <v>2</v>
      </c>
      <c r="E178" s="1" t="s">
        <v>18</v>
      </c>
      <c r="F178" s="4">
        <v>29894.799999999999</v>
      </c>
      <c r="G178" s="1" t="s">
        <v>847</v>
      </c>
    </row>
    <row r="179" spans="1:7" ht="30">
      <c r="A179" s="1" t="s">
        <v>927</v>
      </c>
      <c r="B179" s="2">
        <v>2006</v>
      </c>
      <c r="C179" s="1" t="s">
        <v>16</v>
      </c>
      <c r="D179" s="3" t="s">
        <v>2</v>
      </c>
      <c r="E179" s="1" t="s">
        <v>18</v>
      </c>
      <c r="F179" s="4">
        <v>29894.79</v>
      </c>
      <c r="G179" s="1" t="s">
        <v>847</v>
      </c>
    </row>
    <row r="180" spans="1:7" ht="30">
      <c r="A180" s="1" t="s">
        <v>927</v>
      </c>
      <c r="B180" s="2">
        <v>2006</v>
      </c>
      <c r="C180" s="1" t="s">
        <v>16</v>
      </c>
      <c r="D180" s="3" t="s">
        <v>2</v>
      </c>
      <c r="E180" s="1" t="s">
        <v>18</v>
      </c>
      <c r="F180" s="4">
        <v>29894.75</v>
      </c>
      <c r="G180" s="1" t="s">
        <v>847</v>
      </c>
    </row>
    <row r="181" spans="1:7" ht="30">
      <c r="A181" s="1" t="s">
        <v>927</v>
      </c>
      <c r="B181" s="2">
        <v>2006</v>
      </c>
      <c r="C181" s="1" t="s">
        <v>16</v>
      </c>
      <c r="D181" s="3" t="s">
        <v>2</v>
      </c>
      <c r="E181" s="1" t="s">
        <v>18</v>
      </c>
      <c r="F181" s="4">
        <v>29894.799999999999</v>
      </c>
      <c r="G181" s="1" t="s">
        <v>847</v>
      </c>
    </row>
    <row r="182" spans="1:7" ht="30">
      <c r="A182" s="1" t="s">
        <v>927</v>
      </c>
      <c r="B182" s="2">
        <v>2006</v>
      </c>
      <c r="C182" s="1" t="s">
        <v>16</v>
      </c>
      <c r="D182" s="3" t="s">
        <v>2</v>
      </c>
      <c r="E182" s="1" t="s">
        <v>18</v>
      </c>
      <c r="F182" s="4">
        <v>29894.799999999999</v>
      </c>
      <c r="G182" s="1" t="s">
        <v>847</v>
      </c>
    </row>
    <row r="183" spans="1:7" ht="30">
      <c r="A183" s="1" t="s">
        <v>927</v>
      </c>
      <c r="B183" s="2">
        <v>2006</v>
      </c>
      <c r="C183" s="1" t="s">
        <v>16</v>
      </c>
      <c r="D183" s="3" t="s">
        <v>2</v>
      </c>
      <c r="E183" s="1" t="s">
        <v>18</v>
      </c>
      <c r="F183" s="4">
        <v>29894.799999999999</v>
      </c>
      <c r="G183" s="1" t="s">
        <v>847</v>
      </c>
    </row>
    <row r="184" spans="1:7" ht="30">
      <c r="A184" s="1" t="s">
        <v>927</v>
      </c>
      <c r="B184" s="2">
        <v>2006</v>
      </c>
      <c r="C184" s="1" t="s">
        <v>16</v>
      </c>
      <c r="D184" s="3" t="s">
        <v>2</v>
      </c>
      <c r="E184" s="1" t="s">
        <v>18</v>
      </c>
      <c r="F184" s="4">
        <v>29894.799999999999</v>
      </c>
      <c r="G184" s="1" t="s">
        <v>847</v>
      </c>
    </row>
    <row r="185" spans="1:7" ht="30">
      <c r="A185" s="1" t="s">
        <v>927</v>
      </c>
      <c r="B185" s="2">
        <v>2006</v>
      </c>
      <c r="C185" s="1" t="s">
        <v>16</v>
      </c>
      <c r="D185" s="3" t="s">
        <v>2</v>
      </c>
      <c r="E185" s="1" t="s">
        <v>18</v>
      </c>
      <c r="F185" s="4">
        <v>29894.799999999999</v>
      </c>
      <c r="G185" s="1" t="s">
        <v>847</v>
      </c>
    </row>
    <row r="186" spans="1:7" ht="30">
      <c r="A186" s="1" t="s">
        <v>927</v>
      </c>
      <c r="B186" s="2">
        <v>2006</v>
      </c>
      <c r="C186" s="1" t="s">
        <v>16</v>
      </c>
      <c r="D186" s="3" t="s">
        <v>2</v>
      </c>
      <c r="E186" s="1" t="s">
        <v>18</v>
      </c>
      <c r="F186" s="4">
        <v>29894.799999999999</v>
      </c>
      <c r="G186" s="1" t="s">
        <v>847</v>
      </c>
    </row>
    <row r="187" spans="1:7" ht="30">
      <c r="A187" s="1" t="s">
        <v>927</v>
      </c>
      <c r="B187" s="2">
        <v>2006</v>
      </c>
      <c r="C187" s="1" t="s">
        <v>16</v>
      </c>
      <c r="D187" s="3" t="s">
        <v>2</v>
      </c>
      <c r="E187" s="1" t="s">
        <v>18</v>
      </c>
      <c r="F187" s="4">
        <v>29894.799999999999</v>
      </c>
      <c r="G187" s="1" t="s">
        <v>847</v>
      </c>
    </row>
    <row r="188" spans="1:7">
      <c r="A188" s="1" t="s">
        <v>928</v>
      </c>
      <c r="B188" s="2">
        <v>2004</v>
      </c>
      <c r="C188" s="1" t="s">
        <v>16</v>
      </c>
      <c r="D188" s="3" t="s">
        <v>2</v>
      </c>
      <c r="E188" s="1" t="s">
        <v>18</v>
      </c>
      <c r="F188" s="4">
        <v>9816.1200000000008</v>
      </c>
      <c r="G188" s="1" t="s">
        <v>847</v>
      </c>
    </row>
    <row r="189" spans="1:7" ht="30">
      <c r="A189" s="1" t="s">
        <v>929</v>
      </c>
      <c r="B189" s="2">
        <v>2004</v>
      </c>
      <c r="C189" s="1" t="s">
        <v>16</v>
      </c>
      <c r="D189" s="3" t="s">
        <v>2</v>
      </c>
      <c r="E189" s="1" t="s">
        <v>18</v>
      </c>
      <c r="F189" s="4">
        <v>5213.0600000000004</v>
      </c>
      <c r="G189" s="1" t="s">
        <v>847</v>
      </c>
    </row>
    <row r="190" spans="1:7">
      <c r="A190" s="1" t="s">
        <v>928</v>
      </c>
      <c r="B190" s="2">
        <v>2004</v>
      </c>
      <c r="C190" s="1" t="s">
        <v>16</v>
      </c>
      <c r="D190" s="3" t="s">
        <v>2</v>
      </c>
      <c r="E190" s="1" t="s">
        <v>18</v>
      </c>
      <c r="F190" s="4">
        <v>9816.1200000000008</v>
      </c>
      <c r="G190" s="1" t="s">
        <v>847</v>
      </c>
    </row>
    <row r="191" spans="1:7" ht="30">
      <c r="A191" s="1" t="s">
        <v>930</v>
      </c>
      <c r="B191" s="2">
        <v>2004</v>
      </c>
      <c r="C191" s="1" t="s">
        <v>16</v>
      </c>
      <c r="D191" s="3" t="s">
        <v>2</v>
      </c>
      <c r="E191" s="1" t="s">
        <v>18</v>
      </c>
      <c r="F191" s="4">
        <v>5213.0600000000004</v>
      </c>
      <c r="G191" s="1" t="s">
        <v>847</v>
      </c>
    </row>
    <row r="192" spans="1:7" ht="45">
      <c r="A192" s="1" t="s">
        <v>931</v>
      </c>
      <c r="B192" s="2">
        <v>2011</v>
      </c>
      <c r="C192" s="1" t="s">
        <v>16</v>
      </c>
      <c r="D192" s="3" t="s">
        <v>2</v>
      </c>
      <c r="E192" s="1" t="s">
        <v>18</v>
      </c>
      <c r="F192" s="4">
        <v>13837.5</v>
      </c>
      <c r="G192" s="1" t="s">
        <v>847</v>
      </c>
    </row>
    <row r="193" spans="1:7">
      <c r="A193" s="1" t="s">
        <v>932</v>
      </c>
      <c r="B193" s="2">
        <v>2001</v>
      </c>
      <c r="C193" s="1" t="s">
        <v>16</v>
      </c>
      <c r="D193" s="3" t="s">
        <v>2</v>
      </c>
      <c r="E193" s="1" t="s">
        <v>18</v>
      </c>
      <c r="F193" s="4">
        <v>66169.990000000005</v>
      </c>
      <c r="G193" s="1" t="s">
        <v>847</v>
      </c>
    </row>
    <row r="194" spans="1:7" ht="30">
      <c r="A194" s="1" t="s">
        <v>933</v>
      </c>
      <c r="B194" s="2">
        <v>2017</v>
      </c>
      <c r="C194" s="1" t="s">
        <v>16</v>
      </c>
      <c r="D194" s="3" t="s">
        <v>934</v>
      </c>
      <c r="E194" s="1" t="s">
        <v>18</v>
      </c>
      <c r="F194" s="4">
        <v>48224.2</v>
      </c>
      <c r="G194" s="1" t="s">
        <v>838</v>
      </c>
    </row>
    <row r="195" spans="1:7" ht="30">
      <c r="A195" s="1" t="s">
        <v>935</v>
      </c>
      <c r="B195" s="2">
        <v>2017</v>
      </c>
      <c r="C195" s="1" t="s">
        <v>16</v>
      </c>
      <c r="D195" s="3" t="s">
        <v>934</v>
      </c>
      <c r="E195" s="1" t="s">
        <v>18</v>
      </c>
      <c r="F195" s="4">
        <v>4061.8</v>
      </c>
      <c r="G195" s="1" t="s">
        <v>838</v>
      </c>
    </row>
    <row r="196" spans="1:7" ht="30">
      <c r="A196" s="1" t="s">
        <v>935</v>
      </c>
      <c r="B196" s="2">
        <v>2017</v>
      </c>
      <c r="C196" s="1" t="s">
        <v>16</v>
      </c>
      <c r="D196" s="3" t="s">
        <v>934</v>
      </c>
      <c r="E196" s="1" t="s">
        <v>18</v>
      </c>
      <c r="F196" s="4">
        <v>4061.8</v>
      </c>
      <c r="G196" s="1" t="s">
        <v>838</v>
      </c>
    </row>
    <row r="197" spans="1:7" ht="30">
      <c r="A197" s="1" t="s">
        <v>935</v>
      </c>
      <c r="B197" s="2">
        <v>2017</v>
      </c>
      <c r="C197" s="1" t="s">
        <v>16</v>
      </c>
      <c r="D197" s="3" t="s">
        <v>934</v>
      </c>
      <c r="E197" s="1" t="s">
        <v>18</v>
      </c>
      <c r="F197" s="4">
        <v>4061.8</v>
      </c>
      <c r="G197" s="1" t="s">
        <v>838</v>
      </c>
    </row>
    <row r="198" spans="1:7" ht="30">
      <c r="A198" s="1" t="s">
        <v>851</v>
      </c>
      <c r="B198" s="2">
        <v>2017</v>
      </c>
      <c r="C198" s="1" t="s">
        <v>16</v>
      </c>
      <c r="D198" s="3" t="s">
        <v>934</v>
      </c>
      <c r="E198" s="1" t="s">
        <v>18</v>
      </c>
      <c r="F198" s="4">
        <v>15694.81</v>
      </c>
      <c r="G198" s="1" t="s">
        <v>838</v>
      </c>
    </row>
    <row r="199" spans="1:7" ht="30">
      <c r="A199" s="1" t="s">
        <v>851</v>
      </c>
      <c r="B199" s="2">
        <v>2017</v>
      </c>
      <c r="C199" s="1" t="s">
        <v>16</v>
      </c>
      <c r="D199" s="3" t="s">
        <v>934</v>
      </c>
      <c r="E199" s="1" t="s">
        <v>18</v>
      </c>
      <c r="F199" s="4">
        <v>17610.5</v>
      </c>
      <c r="G199" s="1" t="s">
        <v>838</v>
      </c>
    </row>
    <row r="200" spans="1:7" ht="30">
      <c r="A200" s="1" t="s">
        <v>851</v>
      </c>
      <c r="B200" s="2">
        <v>2017</v>
      </c>
      <c r="C200" s="1" t="s">
        <v>16</v>
      </c>
      <c r="D200" s="3" t="s">
        <v>934</v>
      </c>
      <c r="E200" s="1" t="s">
        <v>18</v>
      </c>
      <c r="F200" s="4">
        <v>17503.48</v>
      </c>
      <c r="G200" s="1" t="s">
        <v>838</v>
      </c>
    </row>
    <row r="201" spans="1:7" ht="30">
      <c r="A201" s="1" t="s">
        <v>933</v>
      </c>
      <c r="B201" s="2">
        <v>2017</v>
      </c>
      <c r="C201" s="1" t="s">
        <v>16</v>
      </c>
      <c r="D201" s="3" t="s">
        <v>934</v>
      </c>
      <c r="E201" s="1" t="s">
        <v>18</v>
      </c>
      <c r="F201" s="4">
        <v>46845.78</v>
      </c>
      <c r="G201" s="1" t="s">
        <v>838</v>
      </c>
    </row>
    <row r="202" spans="1:7" ht="30">
      <c r="A202" s="1" t="s">
        <v>858</v>
      </c>
      <c r="B202" s="2">
        <v>2017</v>
      </c>
      <c r="C202" s="1" t="s">
        <v>16</v>
      </c>
      <c r="D202" s="3" t="s">
        <v>859</v>
      </c>
      <c r="E202" s="1" t="s">
        <v>18</v>
      </c>
      <c r="F202" s="4">
        <v>7334.1</v>
      </c>
      <c r="G202" s="1" t="s">
        <v>838</v>
      </c>
    </row>
    <row r="203" spans="1:7" ht="30">
      <c r="A203" s="1" t="s">
        <v>858</v>
      </c>
      <c r="B203" s="2">
        <v>2017</v>
      </c>
      <c r="C203" s="1" t="s">
        <v>16</v>
      </c>
      <c r="D203" s="3" t="s">
        <v>859</v>
      </c>
      <c r="E203" s="1" t="s">
        <v>18</v>
      </c>
      <c r="F203" s="4">
        <v>7334.1</v>
      </c>
      <c r="G203" s="1" t="s">
        <v>838</v>
      </c>
    </row>
    <row r="204" spans="1:7" ht="30">
      <c r="A204" s="1" t="s">
        <v>936</v>
      </c>
      <c r="B204" s="2">
        <v>2019</v>
      </c>
      <c r="C204" s="1" t="s">
        <v>16</v>
      </c>
      <c r="D204" s="3" t="s">
        <v>937</v>
      </c>
      <c r="E204" s="1" t="s">
        <v>8</v>
      </c>
      <c r="F204" s="4">
        <v>286679.14</v>
      </c>
      <c r="G204" s="1" t="s">
        <v>847</v>
      </c>
    </row>
    <row r="205" spans="1:7" ht="45">
      <c r="A205" s="1" t="s">
        <v>888</v>
      </c>
      <c r="B205" s="2">
        <v>2019</v>
      </c>
      <c r="C205" s="1" t="s">
        <v>16</v>
      </c>
      <c r="D205" s="3" t="s">
        <v>937</v>
      </c>
      <c r="E205" s="1" t="s">
        <v>50</v>
      </c>
      <c r="F205" s="4">
        <v>141800.88</v>
      </c>
      <c r="G205" s="1" t="s">
        <v>847</v>
      </c>
    </row>
    <row r="206" spans="1:7" ht="45">
      <c r="A206" s="1" t="s">
        <v>938</v>
      </c>
      <c r="B206" s="2">
        <v>2022</v>
      </c>
      <c r="C206" s="1" t="s">
        <v>16</v>
      </c>
      <c r="D206" s="3" t="s">
        <v>937</v>
      </c>
      <c r="E206" s="1" t="s">
        <v>50</v>
      </c>
      <c r="F206" s="4">
        <v>167919.6</v>
      </c>
      <c r="G206" s="1" t="s">
        <v>847</v>
      </c>
    </row>
    <row r="207" spans="1:7" ht="90">
      <c r="A207" s="1" t="s">
        <v>939</v>
      </c>
      <c r="B207" s="2">
        <v>2020</v>
      </c>
      <c r="C207" s="1" t="s">
        <v>16</v>
      </c>
      <c r="D207" s="3" t="s">
        <v>940</v>
      </c>
      <c r="E207" s="1" t="s">
        <v>8</v>
      </c>
      <c r="F207" s="4">
        <v>298019.15999999997</v>
      </c>
      <c r="G207" s="1" t="s">
        <v>847</v>
      </c>
    </row>
    <row r="208" spans="1:7" ht="45">
      <c r="A208" s="1" t="s">
        <v>941</v>
      </c>
      <c r="B208" s="2">
        <v>2020</v>
      </c>
      <c r="C208" s="1" t="s">
        <v>16</v>
      </c>
      <c r="D208" s="3" t="s">
        <v>940</v>
      </c>
      <c r="E208" s="1" t="s">
        <v>8</v>
      </c>
      <c r="F208" s="4">
        <v>45112.71</v>
      </c>
      <c r="G208" s="1" t="s">
        <v>847</v>
      </c>
    </row>
    <row r="209" spans="1:7" ht="45">
      <c r="A209" s="1" t="s">
        <v>942</v>
      </c>
      <c r="B209" s="2">
        <v>2022</v>
      </c>
      <c r="C209" s="1" t="s">
        <v>16</v>
      </c>
      <c r="D209" s="3" t="s">
        <v>940</v>
      </c>
      <c r="E209" s="1" t="s">
        <v>50</v>
      </c>
      <c r="F209" s="4">
        <v>110.7</v>
      </c>
      <c r="G209" s="1" t="s">
        <v>847</v>
      </c>
    </row>
    <row r="210" spans="1:7" ht="45">
      <c r="A210" s="1" t="s">
        <v>941</v>
      </c>
      <c r="B210" s="2">
        <v>2020</v>
      </c>
      <c r="C210" s="1" t="s">
        <v>16</v>
      </c>
      <c r="D210" s="3" t="s">
        <v>940</v>
      </c>
      <c r="E210" s="1" t="s">
        <v>8</v>
      </c>
      <c r="F210" s="4">
        <v>45112.71</v>
      </c>
      <c r="G210" s="1" t="s">
        <v>847</v>
      </c>
    </row>
    <row r="211" spans="1:7" ht="45">
      <c r="A211" s="1" t="s">
        <v>942</v>
      </c>
      <c r="B211" s="2">
        <v>2022</v>
      </c>
      <c r="C211" s="1" t="s">
        <v>16</v>
      </c>
      <c r="D211" s="3" t="s">
        <v>940</v>
      </c>
      <c r="E211" s="1" t="s">
        <v>50</v>
      </c>
      <c r="F211" s="4">
        <v>110.7</v>
      </c>
      <c r="G211" s="1" t="s">
        <v>847</v>
      </c>
    </row>
    <row r="212" spans="1:7" ht="45">
      <c r="A212" s="1" t="s">
        <v>941</v>
      </c>
      <c r="B212" s="2">
        <v>2020</v>
      </c>
      <c r="C212" s="1" t="s">
        <v>16</v>
      </c>
      <c r="D212" s="3" t="s">
        <v>940</v>
      </c>
      <c r="E212" s="1" t="s">
        <v>8</v>
      </c>
      <c r="F212" s="4">
        <v>45112.71</v>
      </c>
      <c r="G212" s="1" t="s">
        <v>847</v>
      </c>
    </row>
    <row r="213" spans="1:7" ht="45">
      <c r="A213" s="1" t="s">
        <v>942</v>
      </c>
      <c r="B213" s="2">
        <v>2022</v>
      </c>
      <c r="C213" s="1" t="s">
        <v>16</v>
      </c>
      <c r="D213" s="3" t="s">
        <v>940</v>
      </c>
      <c r="E213" s="1" t="s">
        <v>50</v>
      </c>
      <c r="F213" s="4">
        <v>110.7</v>
      </c>
      <c r="G213" s="1" t="s">
        <v>847</v>
      </c>
    </row>
    <row r="214" spans="1:7" ht="45">
      <c r="A214" s="1" t="s">
        <v>941</v>
      </c>
      <c r="B214" s="2">
        <v>2020</v>
      </c>
      <c r="C214" s="1" t="s">
        <v>16</v>
      </c>
      <c r="D214" s="3" t="s">
        <v>940</v>
      </c>
      <c r="E214" s="1" t="s">
        <v>8</v>
      </c>
      <c r="F214" s="4">
        <v>45112.71</v>
      </c>
      <c r="G214" s="1" t="s">
        <v>847</v>
      </c>
    </row>
    <row r="215" spans="1:7" ht="45">
      <c r="A215" s="1" t="s">
        <v>942</v>
      </c>
      <c r="B215" s="2">
        <v>2022</v>
      </c>
      <c r="C215" s="1" t="s">
        <v>16</v>
      </c>
      <c r="D215" s="3" t="s">
        <v>940</v>
      </c>
      <c r="E215" s="1" t="s">
        <v>50</v>
      </c>
      <c r="F215" s="4">
        <v>110.7</v>
      </c>
      <c r="G215" s="1" t="s">
        <v>847</v>
      </c>
    </row>
    <row r="216" spans="1:7" ht="45">
      <c r="A216" s="1" t="s">
        <v>941</v>
      </c>
      <c r="B216" s="2">
        <v>2020</v>
      </c>
      <c r="C216" s="1" t="s">
        <v>16</v>
      </c>
      <c r="D216" s="3" t="s">
        <v>940</v>
      </c>
      <c r="E216" s="1" t="s">
        <v>8</v>
      </c>
      <c r="F216" s="4">
        <v>45112.71</v>
      </c>
      <c r="G216" s="1" t="s">
        <v>847</v>
      </c>
    </row>
    <row r="217" spans="1:7" ht="45">
      <c r="A217" s="1" t="s">
        <v>942</v>
      </c>
      <c r="B217" s="2">
        <v>2022</v>
      </c>
      <c r="C217" s="1" t="s">
        <v>16</v>
      </c>
      <c r="D217" s="3" t="s">
        <v>940</v>
      </c>
      <c r="E217" s="1" t="s">
        <v>50</v>
      </c>
      <c r="F217" s="4">
        <v>110.7</v>
      </c>
      <c r="G217" s="1" t="s">
        <v>847</v>
      </c>
    </row>
    <row r="218" spans="1:7" ht="45">
      <c r="A218" s="1" t="s">
        <v>941</v>
      </c>
      <c r="B218" s="2">
        <v>2020</v>
      </c>
      <c r="C218" s="1" t="s">
        <v>16</v>
      </c>
      <c r="D218" s="3" t="s">
        <v>940</v>
      </c>
      <c r="E218" s="1" t="s">
        <v>8</v>
      </c>
      <c r="F218" s="4">
        <v>45112.71</v>
      </c>
      <c r="G218" s="1" t="s">
        <v>847</v>
      </c>
    </row>
    <row r="219" spans="1:7" ht="45">
      <c r="A219" s="1" t="s">
        <v>942</v>
      </c>
      <c r="B219" s="2">
        <v>2022</v>
      </c>
      <c r="C219" s="1" t="s">
        <v>16</v>
      </c>
      <c r="D219" s="3" t="s">
        <v>940</v>
      </c>
      <c r="E219" s="1" t="s">
        <v>50</v>
      </c>
      <c r="F219" s="4">
        <v>110.7</v>
      </c>
      <c r="G219" s="1" t="s">
        <v>847</v>
      </c>
    </row>
    <row r="220" spans="1:7" ht="30">
      <c r="A220" s="1" t="s">
        <v>943</v>
      </c>
      <c r="B220" s="2">
        <v>2021</v>
      </c>
      <c r="C220" s="1" t="s">
        <v>16</v>
      </c>
      <c r="D220" s="3" t="s">
        <v>433</v>
      </c>
      <c r="E220" s="1" t="s">
        <v>70</v>
      </c>
      <c r="F220" s="4">
        <v>24219</v>
      </c>
      <c r="G220" s="1" t="s">
        <v>838</v>
      </c>
    </row>
    <row r="221" spans="1:7" ht="30">
      <c r="A221" s="1" t="s">
        <v>944</v>
      </c>
      <c r="B221" s="2">
        <v>2021</v>
      </c>
      <c r="C221" s="1" t="s">
        <v>16</v>
      </c>
      <c r="D221" s="3" t="s">
        <v>433</v>
      </c>
      <c r="E221" s="1" t="s">
        <v>70</v>
      </c>
      <c r="F221" s="4">
        <v>12799.38</v>
      </c>
      <c r="G221" s="1" t="s">
        <v>838</v>
      </c>
    </row>
    <row r="222" spans="1:7" ht="30">
      <c r="A222" s="1" t="s">
        <v>863</v>
      </c>
      <c r="B222" s="2">
        <v>2021</v>
      </c>
      <c r="C222" s="1" t="s">
        <v>16</v>
      </c>
      <c r="D222" s="3" t="s">
        <v>945</v>
      </c>
      <c r="E222" s="1" t="s">
        <v>8</v>
      </c>
      <c r="F222" s="4">
        <v>391632</v>
      </c>
      <c r="G222" s="1" t="s">
        <v>847</v>
      </c>
    </row>
    <row r="223" spans="1:7" ht="30">
      <c r="A223" s="1" t="s">
        <v>946</v>
      </c>
      <c r="B223" s="2">
        <v>0</v>
      </c>
      <c r="C223" s="1" t="s">
        <v>62</v>
      </c>
      <c r="D223" s="3" t="s">
        <v>457</v>
      </c>
      <c r="E223" s="1" t="s">
        <v>64</v>
      </c>
      <c r="F223" s="4">
        <v>600</v>
      </c>
      <c r="G223" s="1" t="s">
        <v>847</v>
      </c>
    </row>
    <row r="224" spans="1:7" ht="30">
      <c r="A224" s="1" t="s">
        <v>947</v>
      </c>
      <c r="B224" s="2">
        <v>0</v>
      </c>
      <c r="C224" s="1" t="s">
        <v>62</v>
      </c>
      <c r="D224" s="3" t="s">
        <v>457</v>
      </c>
      <c r="E224" s="1" t="s">
        <v>64</v>
      </c>
      <c r="F224" s="4">
        <v>700</v>
      </c>
      <c r="G224" s="1" t="s">
        <v>847</v>
      </c>
    </row>
    <row r="225" spans="1:7" ht="30">
      <c r="A225" s="1" t="s">
        <v>947</v>
      </c>
      <c r="B225" s="2">
        <v>0</v>
      </c>
      <c r="C225" s="1" t="s">
        <v>62</v>
      </c>
      <c r="D225" s="3" t="s">
        <v>457</v>
      </c>
      <c r="E225" s="1" t="s">
        <v>64</v>
      </c>
      <c r="F225" s="4">
        <v>700</v>
      </c>
      <c r="G225" s="1" t="s">
        <v>847</v>
      </c>
    </row>
    <row r="226" spans="1:7" ht="45">
      <c r="A226" s="1" t="s">
        <v>941</v>
      </c>
      <c r="B226" s="2">
        <v>2022</v>
      </c>
      <c r="C226" s="1" t="s">
        <v>16</v>
      </c>
      <c r="D226" s="3" t="s">
        <v>56</v>
      </c>
      <c r="E226" s="1" t="s">
        <v>8</v>
      </c>
      <c r="F226" s="4">
        <v>80528.100000000006</v>
      </c>
      <c r="G226" s="1" t="s">
        <v>847</v>
      </c>
    </row>
    <row r="227" spans="1:7" ht="45">
      <c r="A227" s="1" t="s">
        <v>941</v>
      </c>
      <c r="B227" s="2">
        <v>2022</v>
      </c>
      <c r="C227" s="1" t="s">
        <v>16</v>
      </c>
      <c r="D227" s="3" t="s">
        <v>56</v>
      </c>
      <c r="E227" s="1" t="s">
        <v>8</v>
      </c>
      <c r="F227" s="4">
        <v>80528.100000000006</v>
      </c>
      <c r="G227" s="1" t="s">
        <v>847</v>
      </c>
    </row>
    <row r="228" spans="1:7" ht="30">
      <c r="A228" s="1" t="s">
        <v>948</v>
      </c>
      <c r="B228" s="2">
        <v>2023</v>
      </c>
      <c r="C228" s="1" t="s">
        <v>16</v>
      </c>
      <c r="D228" s="3" t="s">
        <v>529</v>
      </c>
      <c r="E228" s="1" t="s">
        <v>8</v>
      </c>
      <c r="F228" s="4">
        <v>399135</v>
      </c>
      <c r="G228" s="1" t="s">
        <v>847</v>
      </c>
    </row>
    <row r="229" spans="1:7" ht="90">
      <c r="A229" s="1" t="s">
        <v>949</v>
      </c>
      <c r="B229" s="2">
        <v>2023</v>
      </c>
      <c r="C229" s="1" t="s">
        <v>16</v>
      </c>
      <c r="D229" s="3" t="s">
        <v>529</v>
      </c>
      <c r="E229" s="1" t="s">
        <v>8</v>
      </c>
      <c r="F229" s="4">
        <v>498150</v>
      </c>
      <c r="G229" s="1" t="s">
        <v>847</v>
      </c>
    </row>
    <row r="230" spans="1:7" ht="45">
      <c r="A230" s="1" t="s">
        <v>950</v>
      </c>
      <c r="B230" s="2">
        <v>2023</v>
      </c>
      <c r="C230" s="1" t="s">
        <v>16</v>
      </c>
      <c r="D230" s="3" t="s">
        <v>951</v>
      </c>
      <c r="E230" s="1" t="s">
        <v>8</v>
      </c>
      <c r="F230" s="4">
        <v>21702.12</v>
      </c>
      <c r="G230" s="1" t="s">
        <v>838</v>
      </c>
    </row>
    <row r="231" spans="1:7" ht="45">
      <c r="A231" s="1" t="s">
        <v>950</v>
      </c>
      <c r="B231" s="2">
        <v>2023</v>
      </c>
      <c r="C231" s="1" t="s">
        <v>16</v>
      </c>
      <c r="D231" s="3" t="s">
        <v>951</v>
      </c>
      <c r="E231" s="1" t="s">
        <v>8</v>
      </c>
      <c r="F231" s="4">
        <v>21702.12</v>
      </c>
      <c r="G231" s="1" t="s">
        <v>838</v>
      </c>
    </row>
    <row r="232" spans="1:7" ht="45">
      <c r="A232" s="1" t="s">
        <v>950</v>
      </c>
      <c r="B232" s="2">
        <v>2023</v>
      </c>
      <c r="C232" s="1" t="s">
        <v>16</v>
      </c>
      <c r="D232" s="3" t="s">
        <v>951</v>
      </c>
      <c r="E232" s="1" t="s">
        <v>8</v>
      </c>
      <c r="F232" s="4">
        <v>21702.12</v>
      </c>
      <c r="G232" s="1" t="s">
        <v>838</v>
      </c>
    </row>
    <row r="233" spans="1:7" ht="30">
      <c r="A233" s="1" t="s">
        <v>952</v>
      </c>
      <c r="B233" s="2">
        <v>2023</v>
      </c>
      <c r="C233" s="1" t="s">
        <v>16</v>
      </c>
      <c r="D233" s="3" t="s">
        <v>953</v>
      </c>
      <c r="E233" s="1" t="s">
        <v>8</v>
      </c>
      <c r="F233" s="4">
        <v>517569.24</v>
      </c>
      <c r="G233" s="1" t="s">
        <v>838</v>
      </c>
    </row>
    <row r="234" spans="1:7" ht="30">
      <c r="A234" s="1" t="s">
        <v>952</v>
      </c>
      <c r="B234" s="2">
        <v>2023</v>
      </c>
      <c r="C234" s="1" t="s">
        <v>16</v>
      </c>
      <c r="D234" s="3" t="s">
        <v>953</v>
      </c>
      <c r="E234" s="1" t="s">
        <v>8</v>
      </c>
      <c r="F234" s="4">
        <v>517569.24</v>
      </c>
      <c r="G234" s="1" t="s">
        <v>838</v>
      </c>
    </row>
    <row r="235" spans="1:7" ht="30">
      <c r="A235" s="1" t="s">
        <v>954</v>
      </c>
      <c r="B235" s="2">
        <v>2023</v>
      </c>
      <c r="C235" s="1" t="s">
        <v>62</v>
      </c>
      <c r="D235" s="3" t="s">
        <v>190</v>
      </c>
      <c r="E235" s="1" t="s">
        <v>64</v>
      </c>
      <c r="F235" s="4">
        <v>247</v>
      </c>
      <c r="G235" s="1" t="s">
        <v>838</v>
      </c>
    </row>
    <row r="236" spans="1:7" ht="30">
      <c r="A236" s="1" t="s">
        <v>954</v>
      </c>
      <c r="B236" s="2">
        <v>2002</v>
      </c>
      <c r="C236" s="1" t="s">
        <v>62</v>
      </c>
      <c r="D236" s="3" t="s">
        <v>190</v>
      </c>
      <c r="E236" s="1" t="s">
        <v>64</v>
      </c>
      <c r="F236" s="4">
        <v>247</v>
      </c>
      <c r="G236" s="1" t="s">
        <v>838</v>
      </c>
    </row>
    <row r="237" spans="1:7" ht="45">
      <c r="A237" s="1" t="s">
        <v>955</v>
      </c>
      <c r="B237" s="2">
        <v>2024</v>
      </c>
      <c r="C237" s="1" t="s">
        <v>1</v>
      </c>
      <c r="D237" s="3" t="s">
        <v>555</v>
      </c>
      <c r="E237" s="1" t="s">
        <v>8</v>
      </c>
      <c r="F237" s="4">
        <v>1067.6600000000001</v>
      </c>
      <c r="G237" s="1" t="s">
        <v>838</v>
      </c>
    </row>
    <row r="238" spans="1:7">
      <c r="A238" s="6"/>
      <c r="B238" s="6"/>
      <c r="C238" s="6"/>
      <c r="D238" s="6"/>
      <c r="E238" s="6"/>
      <c r="F238" s="7">
        <v>8960679.7599999998</v>
      </c>
      <c r="G238" s="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K15" sqref="K15"/>
    </sheetView>
  </sheetViews>
  <sheetFormatPr defaultRowHeight="15"/>
  <cols>
    <col min="1" max="1" width="27.5703125" customWidth="1"/>
    <col min="6" max="6" width="9.85546875" bestFit="1" customWidth="1"/>
  </cols>
  <sheetData>
    <row r="1" spans="1:7" ht="30">
      <c r="A1" s="1" t="s">
        <v>956</v>
      </c>
      <c r="B1" s="2">
        <v>2015</v>
      </c>
      <c r="C1" s="1" t="s">
        <v>16</v>
      </c>
      <c r="D1" s="3" t="s">
        <v>957</v>
      </c>
      <c r="E1" s="1" t="s">
        <v>18</v>
      </c>
      <c r="F1" s="4">
        <v>116604</v>
      </c>
      <c r="G1" s="1" t="s">
        <v>958</v>
      </c>
    </row>
    <row r="2" spans="1:7" ht="30">
      <c r="A2" s="1" t="s">
        <v>959</v>
      </c>
      <c r="B2" s="2">
        <v>2016</v>
      </c>
      <c r="C2" s="1" t="s">
        <v>16</v>
      </c>
      <c r="D2" s="3" t="s">
        <v>960</v>
      </c>
      <c r="E2" s="1" t="s">
        <v>95</v>
      </c>
      <c r="F2" s="4">
        <v>0</v>
      </c>
      <c r="G2" s="1" t="s">
        <v>958</v>
      </c>
    </row>
    <row r="3" spans="1:7" ht="30">
      <c r="A3" s="1" t="s">
        <v>959</v>
      </c>
      <c r="B3" s="2">
        <v>2016</v>
      </c>
      <c r="C3" s="1" t="s">
        <v>16</v>
      </c>
      <c r="D3" s="3" t="s">
        <v>960</v>
      </c>
      <c r="E3" s="1" t="s">
        <v>95</v>
      </c>
      <c r="F3" s="4">
        <v>0</v>
      </c>
      <c r="G3" s="1" t="s">
        <v>958</v>
      </c>
    </row>
    <row r="4" spans="1:7" ht="30">
      <c r="A4" s="1" t="s">
        <v>959</v>
      </c>
      <c r="B4" s="2">
        <v>2016</v>
      </c>
      <c r="C4" s="1" t="s">
        <v>16</v>
      </c>
      <c r="D4" s="3" t="s">
        <v>960</v>
      </c>
      <c r="E4" s="1" t="s">
        <v>95</v>
      </c>
      <c r="F4" s="4">
        <v>0</v>
      </c>
      <c r="G4" s="1" t="s">
        <v>958</v>
      </c>
    </row>
    <row r="5" spans="1:7" ht="30">
      <c r="A5" s="1" t="s">
        <v>959</v>
      </c>
      <c r="B5" s="2">
        <v>2016</v>
      </c>
      <c r="C5" s="1" t="s">
        <v>16</v>
      </c>
      <c r="D5" s="3" t="s">
        <v>960</v>
      </c>
      <c r="E5" s="1" t="s">
        <v>95</v>
      </c>
      <c r="F5" s="4">
        <v>0</v>
      </c>
      <c r="G5" s="1" t="s">
        <v>958</v>
      </c>
    </row>
    <row r="6" spans="1:7" ht="30">
      <c r="A6" s="1" t="s">
        <v>961</v>
      </c>
      <c r="B6" s="2">
        <v>2003</v>
      </c>
      <c r="C6" s="1" t="s">
        <v>16</v>
      </c>
      <c r="D6" s="3" t="s">
        <v>2</v>
      </c>
      <c r="E6" s="1" t="s">
        <v>18</v>
      </c>
      <c r="F6" s="4">
        <v>15030.4</v>
      </c>
      <c r="G6" s="1" t="s">
        <v>958</v>
      </c>
    </row>
    <row r="7" spans="1:7" ht="30">
      <c r="A7" s="1" t="s">
        <v>962</v>
      </c>
      <c r="B7" s="2">
        <v>1999</v>
      </c>
      <c r="C7" s="1" t="s">
        <v>16</v>
      </c>
      <c r="D7" s="3" t="s">
        <v>2</v>
      </c>
      <c r="E7" s="1" t="s">
        <v>18</v>
      </c>
      <c r="F7" s="4">
        <v>60800.01</v>
      </c>
      <c r="G7" s="1" t="s">
        <v>958</v>
      </c>
    </row>
    <row r="8" spans="1:7" ht="30">
      <c r="A8" s="1" t="s">
        <v>963</v>
      </c>
      <c r="B8" s="2">
        <v>2018</v>
      </c>
      <c r="C8" s="1" t="s">
        <v>1</v>
      </c>
      <c r="D8" s="3" t="s">
        <v>964</v>
      </c>
      <c r="E8" s="1" t="s">
        <v>8</v>
      </c>
      <c r="F8" s="4">
        <v>5284.08</v>
      </c>
      <c r="G8" s="1" t="s">
        <v>958</v>
      </c>
    </row>
    <row r="9" spans="1:7" ht="30">
      <c r="A9" s="1" t="s">
        <v>965</v>
      </c>
      <c r="B9" s="2">
        <v>2020</v>
      </c>
      <c r="C9" s="1" t="s">
        <v>1</v>
      </c>
      <c r="D9" s="3" t="s">
        <v>273</v>
      </c>
      <c r="E9" s="1" t="s">
        <v>8</v>
      </c>
      <c r="F9" s="4">
        <v>2200</v>
      </c>
      <c r="G9" s="1" t="s">
        <v>958</v>
      </c>
    </row>
    <row r="10" spans="1:7" ht="30">
      <c r="A10" s="1" t="s">
        <v>966</v>
      </c>
      <c r="B10" s="2">
        <v>2021</v>
      </c>
      <c r="C10" s="1" t="s">
        <v>1</v>
      </c>
      <c r="D10" s="3" t="s">
        <v>149</v>
      </c>
      <c r="E10" s="1" t="s">
        <v>8</v>
      </c>
      <c r="F10" s="4">
        <v>2438</v>
      </c>
      <c r="G10" s="1" t="s">
        <v>958</v>
      </c>
    </row>
    <row r="11" spans="1:7" ht="30">
      <c r="A11" s="1" t="s">
        <v>967</v>
      </c>
      <c r="B11" s="2">
        <v>2023</v>
      </c>
      <c r="C11" s="1" t="s">
        <v>1</v>
      </c>
      <c r="D11" s="3" t="s">
        <v>60</v>
      </c>
      <c r="E11" s="1" t="s">
        <v>8</v>
      </c>
      <c r="F11" s="4">
        <v>6610.02</v>
      </c>
      <c r="G11" s="1" t="s">
        <v>958</v>
      </c>
    </row>
    <row r="12" spans="1:7" ht="30">
      <c r="A12" s="1" t="s">
        <v>968</v>
      </c>
      <c r="B12" s="2">
        <v>2023</v>
      </c>
      <c r="C12" s="1" t="s">
        <v>1</v>
      </c>
      <c r="D12" s="3" t="s">
        <v>60</v>
      </c>
      <c r="E12" s="1" t="s">
        <v>8</v>
      </c>
      <c r="F12" s="4">
        <v>8474.7000000000007</v>
      </c>
      <c r="G12" s="1" t="s">
        <v>958</v>
      </c>
    </row>
    <row r="13" spans="1:7" ht="30">
      <c r="A13" s="1" t="s">
        <v>969</v>
      </c>
      <c r="B13" s="2">
        <v>2023</v>
      </c>
      <c r="C13" s="1" t="s">
        <v>1</v>
      </c>
      <c r="D13" s="3" t="s">
        <v>60</v>
      </c>
      <c r="E13" s="1" t="s">
        <v>8</v>
      </c>
      <c r="F13" s="4">
        <v>3535.02</v>
      </c>
      <c r="G13" s="1" t="s">
        <v>958</v>
      </c>
    </row>
    <row r="14" spans="1:7" ht="45">
      <c r="A14" s="1" t="s">
        <v>970</v>
      </c>
      <c r="B14" s="2">
        <v>2023</v>
      </c>
      <c r="C14" s="1" t="s">
        <v>1</v>
      </c>
      <c r="D14" s="3" t="s">
        <v>60</v>
      </c>
      <c r="E14" s="1" t="s">
        <v>8</v>
      </c>
      <c r="F14" s="4">
        <v>1945.86</v>
      </c>
      <c r="G14" s="1" t="s">
        <v>958</v>
      </c>
    </row>
    <row r="15" spans="1:7" ht="30">
      <c r="A15" s="1" t="s">
        <v>971</v>
      </c>
      <c r="B15" s="2">
        <v>2023</v>
      </c>
      <c r="C15" s="1" t="s">
        <v>1</v>
      </c>
      <c r="D15" s="3" t="s">
        <v>972</v>
      </c>
      <c r="E15" s="1" t="s">
        <v>8</v>
      </c>
      <c r="F15" s="4">
        <v>2299</v>
      </c>
      <c r="G15" s="1" t="s">
        <v>958</v>
      </c>
    </row>
    <row r="16" spans="1:7">
      <c r="A16" s="6"/>
      <c r="B16" s="6"/>
      <c r="C16" s="6"/>
      <c r="D16" s="6"/>
      <c r="E16" s="6"/>
      <c r="F16" s="7">
        <v>225221.08999999997</v>
      </c>
      <c r="G16" s="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J16" sqref="J16"/>
    </sheetView>
  </sheetViews>
  <sheetFormatPr defaultRowHeight="15"/>
  <cols>
    <col min="1" max="1" width="34.140625" customWidth="1"/>
    <col min="7" max="7" width="9.85546875" bestFit="1" customWidth="1"/>
  </cols>
  <sheetData>
    <row r="1" spans="1:8" ht="30">
      <c r="A1" s="1" t="s">
        <v>973</v>
      </c>
      <c r="B1" s="2">
        <v>2012</v>
      </c>
      <c r="C1" s="1" t="s">
        <v>62</v>
      </c>
      <c r="D1" s="3" t="s">
        <v>974</v>
      </c>
      <c r="E1" s="3" t="s">
        <v>3</v>
      </c>
      <c r="F1" s="1" t="s">
        <v>70</v>
      </c>
      <c r="G1" s="4">
        <v>861</v>
      </c>
      <c r="H1" s="1" t="s">
        <v>975</v>
      </c>
    </row>
    <row r="2" spans="1:8" ht="30">
      <c r="A2" s="1" t="s">
        <v>976</v>
      </c>
      <c r="B2" s="2">
        <v>2014</v>
      </c>
      <c r="C2" s="1" t="s">
        <v>62</v>
      </c>
      <c r="D2" s="3" t="s">
        <v>977</v>
      </c>
      <c r="E2" s="3" t="s">
        <v>3</v>
      </c>
      <c r="F2" s="1" t="s">
        <v>64</v>
      </c>
      <c r="G2" s="4">
        <v>563.34</v>
      </c>
      <c r="H2" s="1" t="s">
        <v>975</v>
      </c>
    </row>
    <row r="3" spans="1:8" ht="45">
      <c r="A3" s="1" t="s">
        <v>978</v>
      </c>
      <c r="B3" s="2">
        <v>2019</v>
      </c>
      <c r="C3" s="1" t="s">
        <v>16</v>
      </c>
      <c r="D3" s="3" t="s">
        <v>979</v>
      </c>
      <c r="E3" s="3" t="s">
        <v>3</v>
      </c>
      <c r="F3" s="1" t="s">
        <v>8</v>
      </c>
      <c r="G3" s="4">
        <v>33456</v>
      </c>
      <c r="H3" s="1" t="s">
        <v>975</v>
      </c>
    </row>
    <row r="4" spans="1:8" ht="30">
      <c r="A4" s="1" t="s">
        <v>980</v>
      </c>
      <c r="B4" s="2">
        <v>2020</v>
      </c>
      <c r="C4" s="1" t="s">
        <v>62</v>
      </c>
      <c r="D4" s="3" t="s">
        <v>123</v>
      </c>
      <c r="E4" s="3" t="s">
        <v>3</v>
      </c>
      <c r="F4" s="1" t="s">
        <v>64</v>
      </c>
      <c r="G4" s="4">
        <v>463.01</v>
      </c>
      <c r="H4" s="1" t="s">
        <v>975</v>
      </c>
    </row>
    <row r="5" spans="1:8" ht="30">
      <c r="A5" s="1" t="s">
        <v>981</v>
      </c>
      <c r="B5" s="2">
        <v>2020</v>
      </c>
      <c r="C5" s="1" t="s">
        <v>62</v>
      </c>
      <c r="D5" s="3" t="s">
        <v>982</v>
      </c>
      <c r="E5" s="3" t="s">
        <v>3</v>
      </c>
      <c r="F5" s="1" t="s">
        <v>64</v>
      </c>
      <c r="G5" s="4">
        <v>455.1</v>
      </c>
      <c r="H5" s="1" t="s">
        <v>975</v>
      </c>
    </row>
    <row r="6" spans="1:8" ht="30">
      <c r="A6" s="1" t="s">
        <v>983</v>
      </c>
      <c r="B6" s="2">
        <v>2020</v>
      </c>
      <c r="C6" s="1" t="s">
        <v>1</v>
      </c>
      <c r="D6" s="3" t="s">
        <v>428</v>
      </c>
      <c r="E6" s="3" t="s">
        <v>3</v>
      </c>
      <c r="F6" s="1" t="s">
        <v>8</v>
      </c>
      <c r="G6" s="4">
        <v>1537.5</v>
      </c>
      <c r="H6" s="1" t="s">
        <v>975</v>
      </c>
    </row>
    <row r="7" spans="1:8" ht="30">
      <c r="A7" s="1" t="s">
        <v>984</v>
      </c>
      <c r="B7" s="2">
        <v>2020</v>
      </c>
      <c r="C7" s="1" t="s">
        <v>1</v>
      </c>
      <c r="D7" s="3" t="s">
        <v>985</v>
      </c>
      <c r="E7" s="3" t="s">
        <v>3</v>
      </c>
      <c r="F7" s="1" t="s">
        <v>8</v>
      </c>
      <c r="G7" s="4">
        <v>2999.98</v>
      </c>
      <c r="H7" s="1" t="s">
        <v>975</v>
      </c>
    </row>
    <row r="8" spans="1:8" ht="30">
      <c r="A8" s="1" t="s">
        <v>986</v>
      </c>
      <c r="B8" s="2">
        <v>2021</v>
      </c>
      <c r="C8" s="1" t="s">
        <v>62</v>
      </c>
      <c r="D8" s="3" t="s">
        <v>149</v>
      </c>
      <c r="E8" s="3" t="s">
        <v>3</v>
      </c>
      <c r="F8" s="1" t="s">
        <v>64</v>
      </c>
      <c r="G8" s="4">
        <v>488.6</v>
      </c>
      <c r="H8" s="1" t="s">
        <v>975</v>
      </c>
    </row>
    <row r="9" spans="1:8" ht="30">
      <c r="A9" s="1" t="s">
        <v>987</v>
      </c>
      <c r="B9" s="2">
        <v>2021</v>
      </c>
      <c r="C9" s="1" t="s">
        <v>62</v>
      </c>
      <c r="D9" s="3" t="s">
        <v>149</v>
      </c>
      <c r="E9" s="3" t="s">
        <v>3</v>
      </c>
      <c r="F9" s="1" t="s">
        <v>64</v>
      </c>
      <c r="G9" s="4">
        <v>526</v>
      </c>
      <c r="H9" s="1" t="s">
        <v>975</v>
      </c>
    </row>
    <row r="10" spans="1:8" ht="45">
      <c r="A10" s="1" t="s">
        <v>988</v>
      </c>
      <c r="B10" s="2">
        <v>2022</v>
      </c>
      <c r="C10" s="1" t="s">
        <v>16</v>
      </c>
      <c r="D10" s="3" t="s">
        <v>306</v>
      </c>
      <c r="E10" s="3" t="s">
        <v>3</v>
      </c>
      <c r="F10" s="1" t="s">
        <v>8</v>
      </c>
      <c r="G10" s="4">
        <v>29907.45</v>
      </c>
      <c r="H10" s="1" t="s">
        <v>975</v>
      </c>
    </row>
    <row r="11" spans="1:8" ht="45">
      <c r="A11" s="1" t="s">
        <v>988</v>
      </c>
      <c r="B11" s="2">
        <v>2022</v>
      </c>
      <c r="C11" s="1" t="s">
        <v>16</v>
      </c>
      <c r="D11" s="3" t="s">
        <v>306</v>
      </c>
      <c r="E11" s="3" t="s">
        <v>3</v>
      </c>
      <c r="F11" s="1" t="s">
        <v>8</v>
      </c>
      <c r="G11" s="4">
        <v>29907.45</v>
      </c>
      <c r="H11" s="1" t="s">
        <v>975</v>
      </c>
    </row>
    <row r="12" spans="1:8">
      <c r="A12" s="6"/>
      <c r="B12" s="6"/>
      <c r="C12" s="6"/>
      <c r="D12" s="6"/>
      <c r="E12" s="6"/>
      <c r="F12" s="6"/>
      <c r="G12" s="7">
        <v>101165.43</v>
      </c>
      <c r="H12" s="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G1" sqref="A1:G23"/>
    </sheetView>
  </sheetViews>
  <sheetFormatPr defaultRowHeight="15"/>
  <cols>
    <col min="1" max="1" width="37" customWidth="1"/>
    <col min="6" max="6" width="9.85546875" bestFit="1" customWidth="1"/>
    <col min="7" max="7" width="27.5703125" customWidth="1"/>
  </cols>
  <sheetData>
    <row r="1" spans="1:7" ht="30">
      <c r="A1" s="1" t="s">
        <v>989</v>
      </c>
      <c r="B1" s="2">
        <v>2020</v>
      </c>
      <c r="C1" s="1" t="s">
        <v>1</v>
      </c>
      <c r="D1" s="3" t="s">
        <v>478</v>
      </c>
      <c r="E1" s="1" t="s">
        <v>8</v>
      </c>
      <c r="F1" s="4">
        <v>5989.98</v>
      </c>
      <c r="G1" s="1" t="s">
        <v>990</v>
      </c>
    </row>
    <row r="2" spans="1:7" ht="30">
      <c r="A2" s="1" t="s">
        <v>989</v>
      </c>
      <c r="B2" s="2">
        <v>2020</v>
      </c>
      <c r="C2" s="1" t="s">
        <v>1</v>
      </c>
      <c r="D2" s="3" t="s">
        <v>478</v>
      </c>
      <c r="E2" s="1" t="s">
        <v>8</v>
      </c>
      <c r="F2" s="4">
        <v>5989.98</v>
      </c>
      <c r="G2" s="1" t="s">
        <v>990</v>
      </c>
    </row>
    <row r="3" spans="1:7" ht="30">
      <c r="A3" s="1" t="s">
        <v>989</v>
      </c>
      <c r="B3" s="2">
        <v>2020</v>
      </c>
      <c r="C3" s="1" t="s">
        <v>1</v>
      </c>
      <c r="D3" s="3" t="s">
        <v>478</v>
      </c>
      <c r="E3" s="1" t="s">
        <v>8</v>
      </c>
      <c r="F3" s="4">
        <v>5989.98</v>
      </c>
      <c r="G3" s="1" t="s">
        <v>990</v>
      </c>
    </row>
    <row r="4" spans="1:7" ht="30">
      <c r="A4" s="1" t="s">
        <v>989</v>
      </c>
      <c r="B4" s="2">
        <v>2020</v>
      </c>
      <c r="C4" s="1" t="s">
        <v>1</v>
      </c>
      <c r="D4" s="3" t="s">
        <v>478</v>
      </c>
      <c r="E4" s="1" t="s">
        <v>8</v>
      </c>
      <c r="F4" s="4">
        <v>5989.98</v>
      </c>
      <c r="G4" s="1" t="s">
        <v>990</v>
      </c>
    </row>
    <row r="5" spans="1:7" ht="30">
      <c r="A5" s="1" t="s">
        <v>989</v>
      </c>
      <c r="B5" s="2">
        <v>2020</v>
      </c>
      <c r="C5" s="1" t="s">
        <v>1</v>
      </c>
      <c r="D5" s="3" t="s">
        <v>478</v>
      </c>
      <c r="E5" s="1" t="s">
        <v>8</v>
      </c>
      <c r="F5" s="4">
        <v>5989.98</v>
      </c>
      <c r="G5" s="1" t="s">
        <v>990</v>
      </c>
    </row>
    <row r="6" spans="1:7" ht="30">
      <c r="A6" s="1" t="s">
        <v>989</v>
      </c>
      <c r="B6" s="2">
        <v>2020</v>
      </c>
      <c r="C6" s="1" t="s">
        <v>1</v>
      </c>
      <c r="D6" s="3" t="s">
        <v>478</v>
      </c>
      <c r="E6" s="1" t="s">
        <v>8</v>
      </c>
      <c r="F6" s="4">
        <v>5989.98</v>
      </c>
      <c r="G6" s="1" t="s">
        <v>990</v>
      </c>
    </row>
    <row r="7" spans="1:7" ht="30">
      <c r="A7" s="1" t="s">
        <v>989</v>
      </c>
      <c r="B7" s="2">
        <v>2020</v>
      </c>
      <c r="C7" s="1" t="s">
        <v>1</v>
      </c>
      <c r="D7" s="3" t="s">
        <v>478</v>
      </c>
      <c r="E7" s="1" t="s">
        <v>8</v>
      </c>
      <c r="F7" s="4">
        <v>5989.98</v>
      </c>
      <c r="G7" s="1" t="s">
        <v>990</v>
      </c>
    </row>
    <row r="8" spans="1:7" ht="30">
      <c r="A8" s="1" t="s">
        <v>989</v>
      </c>
      <c r="B8" s="2">
        <v>2020</v>
      </c>
      <c r="C8" s="1" t="s">
        <v>1</v>
      </c>
      <c r="D8" s="3" t="s">
        <v>478</v>
      </c>
      <c r="E8" s="1" t="s">
        <v>8</v>
      </c>
      <c r="F8" s="4">
        <v>5989.98</v>
      </c>
      <c r="G8" s="1" t="s">
        <v>990</v>
      </c>
    </row>
    <row r="9" spans="1:7" ht="30">
      <c r="A9" s="1" t="s">
        <v>989</v>
      </c>
      <c r="B9" s="2">
        <v>2020</v>
      </c>
      <c r="C9" s="1" t="s">
        <v>1</v>
      </c>
      <c r="D9" s="3" t="s">
        <v>478</v>
      </c>
      <c r="E9" s="1" t="s">
        <v>8</v>
      </c>
      <c r="F9" s="4">
        <v>5989.98</v>
      </c>
      <c r="G9" s="1" t="s">
        <v>990</v>
      </c>
    </row>
    <row r="10" spans="1:7" ht="30">
      <c r="A10" s="1" t="s">
        <v>989</v>
      </c>
      <c r="B10" s="2">
        <v>2020</v>
      </c>
      <c r="C10" s="1" t="s">
        <v>1</v>
      </c>
      <c r="D10" s="3" t="s">
        <v>478</v>
      </c>
      <c r="E10" s="1" t="s">
        <v>8</v>
      </c>
      <c r="F10" s="4">
        <v>5989.98</v>
      </c>
      <c r="G10" s="1" t="s">
        <v>990</v>
      </c>
    </row>
    <row r="11" spans="1:7" ht="30">
      <c r="A11" s="1" t="s">
        <v>989</v>
      </c>
      <c r="B11" s="2">
        <v>2020</v>
      </c>
      <c r="C11" s="1" t="s">
        <v>1</v>
      </c>
      <c r="D11" s="3" t="s">
        <v>478</v>
      </c>
      <c r="E11" s="1" t="s">
        <v>8</v>
      </c>
      <c r="F11" s="4">
        <v>5989.98</v>
      </c>
      <c r="G11" s="1" t="s">
        <v>990</v>
      </c>
    </row>
    <row r="12" spans="1:7" ht="30">
      <c r="A12" s="1" t="s">
        <v>989</v>
      </c>
      <c r="B12" s="2">
        <v>2020</v>
      </c>
      <c r="C12" s="1" t="s">
        <v>1</v>
      </c>
      <c r="D12" s="3" t="s">
        <v>478</v>
      </c>
      <c r="E12" s="1" t="s">
        <v>8</v>
      </c>
      <c r="F12" s="4">
        <v>5989.98</v>
      </c>
      <c r="G12" s="1" t="s">
        <v>990</v>
      </c>
    </row>
    <row r="13" spans="1:7" ht="30">
      <c r="A13" s="1" t="s">
        <v>989</v>
      </c>
      <c r="B13" s="2">
        <v>2020</v>
      </c>
      <c r="C13" s="1" t="s">
        <v>1</v>
      </c>
      <c r="D13" s="3" t="s">
        <v>478</v>
      </c>
      <c r="E13" s="1" t="s">
        <v>8</v>
      </c>
      <c r="F13" s="4">
        <v>5989.98</v>
      </c>
      <c r="G13" s="1" t="s">
        <v>990</v>
      </c>
    </row>
    <row r="14" spans="1:7" ht="30">
      <c r="A14" s="1" t="s">
        <v>989</v>
      </c>
      <c r="B14" s="2">
        <v>2020</v>
      </c>
      <c r="C14" s="1" t="s">
        <v>1</v>
      </c>
      <c r="D14" s="3" t="s">
        <v>478</v>
      </c>
      <c r="E14" s="1" t="s">
        <v>8</v>
      </c>
      <c r="F14" s="4">
        <v>5989.98</v>
      </c>
      <c r="G14" s="1" t="s">
        <v>990</v>
      </c>
    </row>
    <row r="15" spans="1:7" ht="30">
      <c r="A15" s="1" t="s">
        <v>989</v>
      </c>
      <c r="B15" s="2">
        <v>2020</v>
      </c>
      <c r="C15" s="1" t="s">
        <v>1</v>
      </c>
      <c r="D15" s="3" t="s">
        <v>478</v>
      </c>
      <c r="E15" s="1" t="s">
        <v>8</v>
      </c>
      <c r="F15" s="4">
        <v>5989.98</v>
      </c>
      <c r="G15" s="1" t="s">
        <v>990</v>
      </c>
    </row>
    <row r="16" spans="1:7" ht="30">
      <c r="A16" s="1" t="s">
        <v>989</v>
      </c>
      <c r="B16" s="2">
        <v>2020</v>
      </c>
      <c r="C16" s="1" t="s">
        <v>1</v>
      </c>
      <c r="D16" s="3" t="s">
        <v>478</v>
      </c>
      <c r="E16" s="1" t="s">
        <v>8</v>
      </c>
      <c r="F16" s="4">
        <v>5989.98</v>
      </c>
      <c r="G16" s="1" t="s">
        <v>990</v>
      </c>
    </row>
    <row r="17" spans="1:7" ht="30">
      <c r="A17" s="1" t="s">
        <v>989</v>
      </c>
      <c r="B17" s="2">
        <v>2020</v>
      </c>
      <c r="C17" s="1" t="s">
        <v>1</v>
      </c>
      <c r="D17" s="3" t="s">
        <v>478</v>
      </c>
      <c r="E17" s="1" t="s">
        <v>8</v>
      </c>
      <c r="F17" s="4">
        <v>5989.98</v>
      </c>
      <c r="G17" s="1" t="s">
        <v>990</v>
      </c>
    </row>
    <row r="18" spans="1:7" ht="30">
      <c r="A18" s="1" t="s">
        <v>989</v>
      </c>
      <c r="B18" s="2">
        <v>2020</v>
      </c>
      <c r="C18" s="1" t="s">
        <v>1</v>
      </c>
      <c r="D18" s="3" t="s">
        <v>478</v>
      </c>
      <c r="E18" s="1" t="s">
        <v>8</v>
      </c>
      <c r="F18" s="4">
        <v>5989.98</v>
      </c>
      <c r="G18" s="1" t="s">
        <v>990</v>
      </c>
    </row>
    <row r="19" spans="1:7" ht="30">
      <c r="A19" s="1" t="s">
        <v>989</v>
      </c>
      <c r="B19" s="2">
        <v>2020</v>
      </c>
      <c r="C19" s="1" t="s">
        <v>1</v>
      </c>
      <c r="D19" s="3" t="s">
        <v>478</v>
      </c>
      <c r="E19" s="1" t="s">
        <v>8</v>
      </c>
      <c r="F19" s="4">
        <v>5989.98</v>
      </c>
      <c r="G19" s="1" t="s">
        <v>990</v>
      </c>
    </row>
    <row r="20" spans="1:7" ht="30">
      <c r="A20" s="1" t="s">
        <v>989</v>
      </c>
      <c r="B20" s="2">
        <v>2020</v>
      </c>
      <c r="C20" s="1" t="s">
        <v>1</v>
      </c>
      <c r="D20" s="3" t="s">
        <v>478</v>
      </c>
      <c r="E20" s="1" t="s">
        <v>8</v>
      </c>
      <c r="F20" s="4">
        <v>5989.98</v>
      </c>
      <c r="G20" s="1" t="s">
        <v>990</v>
      </c>
    </row>
    <row r="21" spans="1:7" ht="30">
      <c r="A21" s="1" t="s">
        <v>989</v>
      </c>
      <c r="B21" s="2">
        <v>2020</v>
      </c>
      <c r="C21" s="1" t="s">
        <v>1</v>
      </c>
      <c r="D21" s="3" t="s">
        <v>478</v>
      </c>
      <c r="E21" s="1" t="s">
        <v>8</v>
      </c>
      <c r="F21" s="4">
        <v>5989.98</v>
      </c>
      <c r="G21" s="1" t="s">
        <v>990</v>
      </c>
    </row>
    <row r="22" spans="1:7" ht="30">
      <c r="A22" s="1" t="s">
        <v>989</v>
      </c>
      <c r="B22" s="2">
        <v>2020</v>
      </c>
      <c r="C22" s="1" t="s">
        <v>1</v>
      </c>
      <c r="D22" s="3" t="s">
        <v>478</v>
      </c>
      <c r="E22" s="1" t="s">
        <v>8</v>
      </c>
      <c r="F22" s="4">
        <v>5989.98</v>
      </c>
      <c r="G22" s="1" t="s">
        <v>990</v>
      </c>
    </row>
    <row r="23" spans="1:7">
      <c r="A23" s="6"/>
      <c r="B23" s="6"/>
      <c r="C23" s="6"/>
      <c r="D23" s="6"/>
      <c r="E23" s="6"/>
      <c r="F23" s="7">
        <v>131779.55999999994</v>
      </c>
      <c r="G2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0"/>
  <sheetViews>
    <sheetView workbookViewId="0">
      <selection activeCell="AJ109" sqref="A1:AJ109"/>
    </sheetView>
  </sheetViews>
  <sheetFormatPr defaultRowHeight="15"/>
  <cols>
    <col min="1" max="1" width="5.28515625" customWidth="1"/>
    <col min="2" max="2" width="16.42578125" customWidth="1"/>
    <col min="3" max="3" width="29" customWidth="1"/>
    <col min="4" max="5" width="7.42578125" customWidth="1"/>
    <col min="6" max="7" width="7.5703125" customWidth="1"/>
    <col min="8" max="8" width="6.85546875" customWidth="1"/>
    <col min="9" max="9" width="9.28515625" customWidth="1"/>
    <col min="10" max="10" width="14.140625" customWidth="1"/>
    <col min="11" max="11" width="13.140625" customWidth="1"/>
    <col min="12" max="12" width="6.140625" customWidth="1"/>
    <col min="13" max="13" width="8.5703125" customWidth="1"/>
    <col min="14" max="14" width="7.140625" customWidth="1"/>
    <col min="15" max="16" width="6.140625" customWidth="1"/>
    <col min="17" max="17" width="6.5703125" customWidth="1"/>
    <col min="18" max="19" width="8.42578125" customWidth="1"/>
    <col min="20" max="21" width="8.5703125" customWidth="1"/>
    <col min="22" max="22" width="8.28515625" customWidth="1"/>
    <col min="23" max="23" width="8.140625" customWidth="1"/>
    <col min="24" max="24" width="9.85546875" style="110" customWidth="1"/>
    <col min="25" max="28" width="9.85546875" customWidth="1"/>
    <col min="29" max="29" width="10.85546875" style="111" customWidth="1"/>
    <col min="30" max="35" width="9.85546875" style="111" customWidth="1"/>
    <col min="36" max="36" width="20" style="5" bestFit="1" customWidth="1"/>
    <col min="37" max="37" width="13.5703125" customWidth="1"/>
  </cols>
  <sheetData>
    <row r="1" spans="1:37" ht="18">
      <c r="A1" s="60"/>
      <c r="B1" s="66" t="s">
        <v>1310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0"/>
      <c r="W1" s="60"/>
      <c r="X1" s="67"/>
      <c r="Y1" s="60"/>
      <c r="Z1" s="60"/>
      <c r="AA1" s="60"/>
      <c r="AB1" s="60"/>
      <c r="AC1" s="68"/>
      <c r="AD1" s="68"/>
      <c r="AE1" s="68"/>
      <c r="AF1" s="68"/>
      <c r="AG1" s="68"/>
      <c r="AH1" s="68"/>
      <c r="AI1" s="68"/>
      <c r="AJ1" s="69"/>
    </row>
    <row r="2" spans="1:37" ht="56.25" customHeight="1">
      <c r="A2" s="70" t="s">
        <v>1311</v>
      </c>
      <c r="B2" s="71" t="s">
        <v>1312</v>
      </c>
      <c r="C2" s="72" t="s">
        <v>1313</v>
      </c>
      <c r="D2" s="73" t="s">
        <v>1314</v>
      </c>
      <c r="E2" s="73" t="s">
        <v>1315</v>
      </c>
      <c r="F2" s="73" t="s">
        <v>1316</v>
      </c>
      <c r="G2" s="73" t="s">
        <v>1317</v>
      </c>
      <c r="H2" s="73" t="s">
        <v>1318</v>
      </c>
      <c r="I2" s="73" t="s">
        <v>1319</v>
      </c>
      <c r="J2" s="74" t="s">
        <v>1320</v>
      </c>
      <c r="K2" s="73" t="s">
        <v>1321</v>
      </c>
      <c r="L2" s="73" t="s">
        <v>1322</v>
      </c>
      <c r="M2" s="73" t="s">
        <v>1323</v>
      </c>
      <c r="N2" s="73" t="s">
        <v>1324</v>
      </c>
      <c r="O2" s="73" t="s">
        <v>1325</v>
      </c>
      <c r="P2" s="73" t="s">
        <v>1326</v>
      </c>
      <c r="Q2" s="73" t="s">
        <v>1327</v>
      </c>
      <c r="R2" s="73" t="s">
        <v>1328</v>
      </c>
      <c r="S2" s="73" t="s">
        <v>1329</v>
      </c>
      <c r="T2" s="73" t="s">
        <v>1330</v>
      </c>
      <c r="U2" s="73" t="s">
        <v>1331</v>
      </c>
      <c r="V2" s="73" t="s">
        <v>1332</v>
      </c>
      <c r="W2" s="73" t="s">
        <v>1333</v>
      </c>
      <c r="X2" s="73" t="s">
        <v>1334</v>
      </c>
      <c r="Y2" s="73" t="s">
        <v>1335</v>
      </c>
      <c r="Z2" s="73" t="s">
        <v>1336</v>
      </c>
      <c r="AA2" s="73" t="s">
        <v>1337</v>
      </c>
      <c r="AB2" s="73" t="s">
        <v>1338</v>
      </c>
      <c r="AC2" s="75" t="s">
        <v>1339</v>
      </c>
      <c r="AD2" s="75" t="s">
        <v>1340</v>
      </c>
      <c r="AE2" s="75" t="s">
        <v>1341</v>
      </c>
      <c r="AF2" s="75" t="s">
        <v>1342</v>
      </c>
      <c r="AG2" s="75" t="s">
        <v>1343</v>
      </c>
      <c r="AH2" s="75" t="s">
        <v>1344</v>
      </c>
      <c r="AI2" s="75" t="s">
        <v>1345</v>
      </c>
      <c r="AJ2" s="76" t="s">
        <v>1346</v>
      </c>
      <c r="AK2" s="77"/>
    </row>
    <row r="3" spans="1:37" ht="20.45" customHeight="1">
      <c r="A3" s="78">
        <v>1</v>
      </c>
      <c r="B3" s="79" t="s">
        <v>1347</v>
      </c>
      <c r="C3" s="80" t="s">
        <v>1348</v>
      </c>
      <c r="D3" s="81">
        <f>'[1]wyk aktual'!E3</f>
        <v>1</v>
      </c>
      <c r="E3" s="81">
        <v>274</v>
      </c>
      <c r="F3" s="81">
        <v>1</v>
      </c>
      <c r="G3" s="81">
        <f>'[1]wyk aktual'!G3</f>
        <v>1</v>
      </c>
      <c r="H3" s="81">
        <v>3</v>
      </c>
      <c r="I3" s="81">
        <f>'[1]wyk aktual'!I3</f>
        <v>0</v>
      </c>
      <c r="J3" s="81">
        <v>1</v>
      </c>
      <c r="K3" s="81">
        <v>5</v>
      </c>
      <c r="L3" s="81">
        <v>0</v>
      </c>
      <c r="M3" s="82">
        <v>0</v>
      </c>
      <c r="N3" s="82">
        <v>0</v>
      </c>
      <c r="O3" s="82">
        <v>0</v>
      </c>
      <c r="P3" s="82">
        <v>0</v>
      </c>
      <c r="Q3" s="82">
        <v>0</v>
      </c>
      <c r="R3" s="82">
        <v>0</v>
      </c>
      <c r="S3" s="82">
        <v>6</v>
      </c>
      <c r="T3" s="82">
        <v>0</v>
      </c>
      <c r="U3" s="82">
        <v>0</v>
      </c>
      <c r="V3" s="82">
        <v>0</v>
      </c>
      <c r="W3" s="82">
        <v>0</v>
      </c>
      <c r="X3" s="81">
        <v>1</v>
      </c>
      <c r="Y3" s="82">
        <v>0</v>
      </c>
      <c r="Z3" s="82">
        <v>1</v>
      </c>
      <c r="AA3" s="82">
        <v>0</v>
      </c>
      <c r="AB3" s="82">
        <v>0</v>
      </c>
      <c r="AC3" s="83">
        <v>0</v>
      </c>
      <c r="AD3" s="83">
        <v>0</v>
      </c>
      <c r="AE3" s="83">
        <v>0</v>
      </c>
      <c r="AF3" s="83">
        <v>0</v>
      </c>
      <c r="AG3" s="83">
        <v>0</v>
      </c>
      <c r="AH3" s="83">
        <v>0</v>
      </c>
      <c r="AI3" s="83">
        <v>0</v>
      </c>
      <c r="AJ3" s="69">
        <f>(161799+49660.02+298212.03+39331.61+144780+396785-3905.18-1779.68-3403.8-3151.15-1835.68-2299.12-3436.16-2300.48-1864.8+9475.01)</f>
        <v>1076066.6200000003</v>
      </c>
    </row>
    <row r="4" spans="1:37" ht="20.45" customHeight="1">
      <c r="A4" s="78">
        <v>2</v>
      </c>
      <c r="B4" s="80" t="s">
        <v>1349</v>
      </c>
      <c r="C4" s="80" t="s">
        <v>1350</v>
      </c>
      <c r="D4" s="81">
        <f>'[1]wyk aktual'!E7</f>
        <v>2</v>
      </c>
      <c r="E4" s="81">
        <v>0</v>
      </c>
      <c r="F4" s="81">
        <f>'[1]wyk aktual'!F7</f>
        <v>1</v>
      </c>
      <c r="G4" s="81">
        <f>'[1]wyk aktual'!G7</f>
        <v>0</v>
      </c>
      <c r="H4" s="81">
        <f>'[1]wyk aktual'!H7</f>
        <v>0</v>
      </c>
      <c r="I4" s="81">
        <f>'[1]wyk aktual'!I7</f>
        <v>0</v>
      </c>
      <c r="J4" s="81">
        <f>'[1]wyk aktual'!J7</f>
        <v>0</v>
      </c>
      <c r="K4" s="81">
        <f>'[1]wyk aktual'!K7</f>
        <v>0</v>
      </c>
      <c r="L4" s="81">
        <v>0</v>
      </c>
      <c r="M4" s="81">
        <v>0</v>
      </c>
      <c r="N4" s="81">
        <v>0</v>
      </c>
      <c r="O4" s="81">
        <v>0</v>
      </c>
      <c r="P4" s="81">
        <v>0</v>
      </c>
      <c r="Q4" s="81">
        <v>0</v>
      </c>
      <c r="R4" s="81">
        <v>0</v>
      </c>
      <c r="S4" s="81">
        <v>0</v>
      </c>
      <c r="T4" s="81">
        <v>0</v>
      </c>
      <c r="U4" s="81">
        <v>0</v>
      </c>
      <c r="V4" s="81">
        <v>0</v>
      </c>
      <c r="W4" s="81">
        <v>0</v>
      </c>
      <c r="X4" s="81">
        <v>0</v>
      </c>
      <c r="Y4" s="82">
        <v>0</v>
      </c>
      <c r="Z4" s="82">
        <v>0</v>
      </c>
      <c r="AA4" s="82">
        <v>0</v>
      </c>
      <c r="AB4" s="82">
        <v>0</v>
      </c>
      <c r="AC4" s="83">
        <v>0</v>
      </c>
      <c r="AD4" s="83">
        <v>0</v>
      </c>
      <c r="AE4" s="83">
        <v>0</v>
      </c>
      <c r="AF4" s="83">
        <v>0</v>
      </c>
      <c r="AG4" s="83">
        <v>0</v>
      </c>
      <c r="AH4" s="83">
        <v>0</v>
      </c>
      <c r="AI4" s="83">
        <v>0</v>
      </c>
      <c r="AJ4" s="69">
        <v>148088.60999999999</v>
      </c>
    </row>
    <row r="5" spans="1:37" ht="20.45" customHeight="1">
      <c r="A5" s="78">
        <v>3</v>
      </c>
      <c r="B5" s="80" t="s">
        <v>1349</v>
      </c>
      <c r="C5" s="80" t="s">
        <v>1351</v>
      </c>
      <c r="D5" s="81">
        <v>2</v>
      </c>
      <c r="E5" s="81">
        <v>183.2</v>
      </c>
      <c r="F5" s="81">
        <v>1</v>
      </c>
      <c r="G5" s="81">
        <f>'[1]wyk aktual'!G8</f>
        <v>0</v>
      </c>
      <c r="H5" s="81">
        <f>'[1]wyk aktual'!H8</f>
        <v>0</v>
      </c>
      <c r="I5" s="81">
        <f>'[1]wyk aktual'!I8</f>
        <v>0</v>
      </c>
      <c r="J5" s="81">
        <f>'[1]wyk aktual'!J8</f>
        <v>0</v>
      </c>
      <c r="K5" s="81">
        <f>'[1]wyk aktual'!K8</f>
        <v>1</v>
      </c>
      <c r="L5" s="81">
        <v>0</v>
      </c>
      <c r="M5" s="81">
        <v>0</v>
      </c>
      <c r="N5" s="81">
        <v>1</v>
      </c>
      <c r="O5" s="81">
        <v>0</v>
      </c>
      <c r="P5" s="81">
        <v>0</v>
      </c>
      <c r="Q5" s="81">
        <v>0</v>
      </c>
      <c r="R5" s="81">
        <v>0</v>
      </c>
      <c r="S5" s="81">
        <v>0</v>
      </c>
      <c r="T5" s="81">
        <v>0</v>
      </c>
      <c r="U5" s="81">
        <v>0</v>
      </c>
      <c r="V5" s="81">
        <v>0</v>
      </c>
      <c r="W5" s="81">
        <v>0</v>
      </c>
      <c r="X5" s="81">
        <v>3</v>
      </c>
      <c r="Y5" s="82">
        <v>0</v>
      </c>
      <c r="Z5" s="82">
        <v>0</v>
      </c>
      <c r="AA5" s="82">
        <v>0</v>
      </c>
      <c r="AB5" s="82">
        <v>0</v>
      </c>
      <c r="AC5" s="83">
        <v>400</v>
      </c>
      <c r="AD5" s="83">
        <v>0</v>
      </c>
      <c r="AE5" s="83">
        <v>0</v>
      </c>
      <c r="AF5" s="83">
        <v>0</v>
      </c>
      <c r="AG5" s="83">
        <v>0</v>
      </c>
      <c r="AH5" s="83">
        <v>0</v>
      </c>
      <c r="AI5" s="83">
        <v>0</v>
      </c>
      <c r="AJ5" s="69">
        <f>(653898.14+37011.86+7145.14)</f>
        <v>698055.14</v>
      </c>
    </row>
    <row r="6" spans="1:37" ht="20.45" customHeight="1">
      <c r="A6" s="78">
        <v>4</v>
      </c>
      <c r="B6" s="80" t="s">
        <v>1349</v>
      </c>
      <c r="C6" s="80" t="s">
        <v>1352</v>
      </c>
      <c r="D6" s="81">
        <f>'[1]wyk aktual'!E9</f>
        <v>1</v>
      </c>
      <c r="E6" s="81">
        <v>0</v>
      </c>
      <c r="F6" s="81">
        <f>'[1]wyk aktual'!F9</f>
        <v>0</v>
      </c>
      <c r="G6" s="81">
        <f>'[1]wyk aktual'!G9</f>
        <v>1</v>
      </c>
      <c r="H6" s="81">
        <f>'[1]wyk aktual'!H9</f>
        <v>0</v>
      </c>
      <c r="I6" s="81">
        <f>'[1]wyk aktual'!I9</f>
        <v>1</v>
      </c>
      <c r="J6" s="81">
        <f>'[1]wyk aktual'!J9</f>
        <v>0</v>
      </c>
      <c r="K6" s="81">
        <v>0</v>
      </c>
      <c r="L6" s="81">
        <v>0</v>
      </c>
      <c r="M6" s="81">
        <v>0</v>
      </c>
      <c r="N6" s="81">
        <v>0</v>
      </c>
      <c r="O6" s="81">
        <v>0</v>
      </c>
      <c r="P6" s="81">
        <v>0</v>
      </c>
      <c r="Q6" s="81">
        <v>0</v>
      </c>
      <c r="R6" s="81">
        <v>0</v>
      </c>
      <c r="S6" s="81">
        <v>0</v>
      </c>
      <c r="T6" s="81">
        <v>0</v>
      </c>
      <c r="U6" s="81">
        <v>0</v>
      </c>
      <c r="V6" s="81">
        <v>0</v>
      </c>
      <c r="W6" s="81">
        <v>0</v>
      </c>
      <c r="X6" s="81">
        <v>0</v>
      </c>
      <c r="Y6" s="82">
        <v>0</v>
      </c>
      <c r="Z6" s="82">
        <v>0</v>
      </c>
      <c r="AA6" s="82">
        <v>0</v>
      </c>
      <c r="AB6" s="82">
        <v>0</v>
      </c>
      <c r="AC6" s="83">
        <v>0</v>
      </c>
      <c r="AD6" s="83">
        <v>0</v>
      </c>
      <c r="AE6" s="83">
        <v>0</v>
      </c>
      <c r="AF6" s="83">
        <v>0</v>
      </c>
      <c r="AG6" s="83">
        <v>0</v>
      </c>
      <c r="AH6" s="83">
        <v>0</v>
      </c>
      <c r="AI6" s="83">
        <v>0</v>
      </c>
      <c r="AJ6" s="69">
        <f>274148.72+4372.02</f>
        <v>278520.74</v>
      </c>
    </row>
    <row r="7" spans="1:37" ht="20.45" customHeight="1">
      <c r="A7" s="78">
        <v>5</v>
      </c>
      <c r="B7" s="80" t="s">
        <v>1353</v>
      </c>
      <c r="C7" s="80" t="s">
        <v>1354</v>
      </c>
      <c r="D7" s="81">
        <f>'[1]wyk aktual'!E11</f>
        <v>1</v>
      </c>
      <c r="E7" s="81">
        <v>0</v>
      </c>
      <c r="F7" s="81">
        <f>'[1]wyk aktual'!F11</f>
        <v>1</v>
      </c>
      <c r="G7" s="81">
        <f>'[1]wyk aktual'!G11</f>
        <v>0</v>
      </c>
      <c r="H7" s="81">
        <f>'[1]wyk aktual'!H11</f>
        <v>1</v>
      </c>
      <c r="I7" s="81">
        <f>'[1]wyk aktual'!I11</f>
        <v>0</v>
      </c>
      <c r="J7" s="81">
        <f>'[1]wyk aktual'!J11</f>
        <v>0</v>
      </c>
      <c r="K7" s="81">
        <f>'[1]wyk aktual'!K11</f>
        <v>0</v>
      </c>
      <c r="L7" s="81">
        <v>0</v>
      </c>
      <c r="M7" s="81">
        <v>0</v>
      </c>
      <c r="N7" s="81">
        <v>0</v>
      </c>
      <c r="O7" s="81">
        <v>0</v>
      </c>
      <c r="P7" s="81">
        <v>0</v>
      </c>
      <c r="Q7" s="81">
        <v>0</v>
      </c>
      <c r="R7" s="81">
        <v>0</v>
      </c>
      <c r="S7" s="81">
        <v>0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82">
        <v>0</v>
      </c>
      <c r="Z7" s="82">
        <v>0</v>
      </c>
      <c r="AA7" s="82">
        <v>0</v>
      </c>
      <c r="AB7" s="82">
        <v>0</v>
      </c>
      <c r="AC7" s="83">
        <v>0</v>
      </c>
      <c r="AD7" s="83">
        <v>0</v>
      </c>
      <c r="AE7" s="83">
        <v>0</v>
      </c>
      <c r="AF7" s="83">
        <v>0</v>
      </c>
      <c r="AG7" s="83">
        <v>0</v>
      </c>
      <c r="AH7" s="83">
        <v>0</v>
      </c>
      <c r="AI7" s="83">
        <v>0</v>
      </c>
      <c r="AJ7" s="69">
        <v>57555.4</v>
      </c>
    </row>
    <row r="8" spans="1:37" ht="20.45" customHeight="1">
      <c r="A8" s="78">
        <v>6</v>
      </c>
      <c r="B8" s="80" t="s">
        <v>1353</v>
      </c>
      <c r="C8" s="80" t="s">
        <v>1355</v>
      </c>
      <c r="D8" s="81">
        <f>'[1]wyk aktual'!E12</f>
        <v>1</v>
      </c>
      <c r="E8" s="81">
        <v>0</v>
      </c>
      <c r="F8" s="81">
        <f>'[1]wyk aktual'!F12</f>
        <v>1</v>
      </c>
      <c r="G8" s="81">
        <f>'[1]wyk aktual'!G12</f>
        <v>0</v>
      </c>
      <c r="H8" s="81">
        <f>'[1]wyk aktual'!H12</f>
        <v>1</v>
      </c>
      <c r="I8" s="81">
        <f>'[1]wyk aktual'!I12</f>
        <v>0</v>
      </c>
      <c r="J8" s="81">
        <f>'[1]wyk aktual'!J12</f>
        <v>0</v>
      </c>
      <c r="K8" s="81">
        <v>1</v>
      </c>
      <c r="L8" s="81">
        <v>0</v>
      </c>
      <c r="M8" s="81">
        <v>0</v>
      </c>
      <c r="N8" s="81">
        <v>0</v>
      </c>
      <c r="O8" s="81">
        <v>0</v>
      </c>
      <c r="P8" s="81">
        <v>0</v>
      </c>
      <c r="Q8" s="81">
        <v>0</v>
      </c>
      <c r="R8" s="81">
        <v>0</v>
      </c>
      <c r="S8" s="81">
        <v>0</v>
      </c>
      <c r="T8" s="81">
        <v>0</v>
      </c>
      <c r="U8" s="81">
        <v>0</v>
      </c>
      <c r="V8" s="81">
        <v>0</v>
      </c>
      <c r="W8" s="81">
        <v>0</v>
      </c>
      <c r="X8" s="81">
        <v>0</v>
      </c>
      <c r="Y8" s="82">
        <v>0</v>
      </c>
      <c r="Z8" s="82">
        <v>0</v>
      </c>
      <c r="AA8" s="82">
        <v>0</v>
      </c>
      <c r="AB8" s="82">
        <v>0</v>
      </c>
      <c r="AC8" s="83">
        <v>0</v>
      </c>
      <c r="AD8" s="83">
        <v>0</v>
      </c>
      <c r="AE8" s="83">
        <v>0</v>
      </c>
      <c r="AF8" s="83">
        <v>0</v>
      </c>
      <c r="AG8" s="83">
        <v>0</v>
      </c>
      <c r="AH8" s="83">
        <v>0</v>
      </c>
      <c r="AI8" s="83">
        <v>0</v>
      </c>
      <c r="AJ8" s="69">
        <v>57793.09</v>
      </c>
    </row>
    <row r="9" spans="1:37" ht="20.45" customHeight="1">
      <c r="A9" s="78">
        <v>7</v>
      </c>
      <c r="B9" s="80" t="s">
        <v>1356</v>
      </c>
      <c r="C9" s="80" t="s">
        <v>1357</v>
      </c>
      <c r="D9" s="81">
        <f>'[1]wyk aktual'!E14</f>
        <v>1</v>
      </c>
      <c r="E9" s="81">
        <v>0</v>
      </c>
      <c r="F9" s="81">
        <f>'[1]wyk aktual'!F14</f>
        <v>1</v>
      </c>
      <c r="G9" s="81">
        <f>'[1]wyk aktual'!G14</f>
        <v>0</v>
      </c>
      <c r="H9" s="81">
        <f>'[1]wyk aktual'!H14</f>
        <v>1</v>
      </c>
      <c r="I9" s="81">
        <f>'[1]wyk aktual'!I14</f>
        <v>0</v>
      </c>
      <c r="J9" s="81">
        <v>1</v>
      </c>
      <c r="K9" s="81">
        <f>'[1]wyk aktual'!K14</f>
        <v>0</v>
      </c>
      <c r="L9" s="81">
        <v>0</v>
      </c>
      <c r="M9" s="81">
        <v>0</v>
      </c>
      <c r="N9" s="81">
        <v>0</v>
      </c>
      <c r="O9" s="81">
        <v>0</v>
      </c>
      <c r="P9" s="81">
        <v>0</v>
      </c>
      <c r="Q9" s="81">
        <v>0</v>
      </c>
      <c r="R9" s="81">
        <v>0</v>
      </c>
      <c r="S9" s="81">
        <v>0</v>
      </c>
      <c r="T9" s="81">
        <v>0</v>
      </c>
      <c r="U9" s="81">
        <v>0</v>
      </c>
      <c r="V9" s="81">
        <v>0</v>
      </c>
      <c r="W9" s="81">
        <v>0</v>
      </c>
      <c r="X9" s="81">
        <v>0</v>
      </c>
      <c r="Y9" s="82">
        <v>0</v>
      </c>
      <c r="Z9" s="82">
        <v>0</v>
      </c>
      <c r="AA9" s="82">
        <v>0</v>
      </c>
      <c r="AB9" s="82">
        <v>0</v>
      </c>
      <c r="AC9" s="83">
        <v>224</v>
      </c>
      <c r="AD9" s="83">
        <v>0</v>
      </c>
      <c r="AE9" s="83">
        <v>0</v>
      </c>
      <c r="AF9" s="83">
        <v>0</v>
      </c>
      <c r="AG9" s="83">
        <v>0</v>
      </c>
      <c r="AH9" s="83">
        <v>0</v>
      </c>
      <c r="AI9" s="83">
        <v>0</v>
      </c>
      <c r="AJ9" s="69">
        <f>(137111.65+22923.39+21989.05+15498+86411.04)</f>
        <v>283933.12999999995</v>
      </c>
    </row>
    <row r="10" spans="1:37" ht="20.45" customHeight="1">
      <c r="A10" s="78">
        <v>8</v>
      </c>
      <c r="B10" s="80" t="s">
        <v>1358</v>
      </c>
      <c r="C10" s="80" t="s">
        <v>1359</v>
      </c>
      <c r="D10" s="81">
        <f>'[1]wyk aktual'!E29</f>
        <v>1</v>
      </c>
      <c r="E10" s="81">
        <v>0</v>
      </c>
      <c r="F10" s="81">
        <f>'[1]wyk aktual'!F29</f>
        <v>1</v>
      </c>
      <c r="G10" s="81">
        <f>'[1]wyk aktual'!G29</f>
        <v>0</v>
      </c>
      <c r="H10" s="81">
        <v>1</v>
      </c>
      <c r="I10" s="81">
        <f>'[1]wyk aktual'!I29</f>
        <v>0</v>
      </c>
      <c r="J10" s="81">
        <f>'[1]wyk aktual'!J29</f>
        <v>0</v>
      </c>
      <c r="K10" s="81">
        <v>2</v>
      </c>
      <c r="L10" s="81">
        <v>0</v>
      </c>
      <c r="M10" s="81">
        <v>0</v>
      </c>
      <c r="N10" s="81">
        <v>0</v>
      </c>
      <c r="O10" s="81">
        <v>0</v>
      </c>
      <c r="P10" s="81">
        <v>0</v>
      </c>
      <c r="Q10" s="81">
        <v>0</v>
      </c>
      <c r="R10" s="81">
        <v>0</v>
      </c>
      <c r="S10" s="81">
        <v>1</v>
      </c>
      <c r="T10" s="81">
        <v>0</v>
      </c>
      <c r="U10" s="81">
        <v>0</v>
      </c>
      <c r="V10" s="81">
        <v>0</v>
      </c>
      <c r="W10" s="81">
        <v>0</v>
      </c>
      <c r="X10" s="81">
        <v>0</v>
      </c>
      <c r="Y10" s="82">
        <v>0</v>
      </c>
      <c r="Z10" s="82">
        <v>0</v>
      </c>
      <c r="AA10" s="82">
        <v>1</v>
      </c>
      <c r="AB10" s="82">
        <v>0</v>
      </c>
      <c r="AC10" s="83">
        <v>0</v>
      </c>
      <c r="AD10" s="83">
        <v>0</v>
      </c>
      <c r="AE10" s="83">
        <v>0</v>
      </c>
      <c r="AF10" s="83">
        <v>0</v>
      </c>
      <c r="AG10" s="83">
        <v>0</v>
      </c>
      <c r="AH10" s="83">
        <v>0</v>
      </c>
      <c r="AI10" s="83">
        <v>0</v>
      </c>
      <c r="AJ10" s="69">
        <v>447771.36</v>
      </c>
    </row>
    <row r="11" spans="1:37" ht="20.45" customHeight="1">
      <c r="A11" s="78">
        <v>9</v>
      </c>
      <c r="B11" s="80" t="s">
        <v>1360</v>
      </c>
      <c r="C11" s="80" t="s">
        <v>1361</v>
      </c>
      <c r="D11" s="81">
        <f>'[1]wyk aktual'!E19</f>
        <v>1</v>
      </c>
      <c r="E11" s="81">
        <v>0</v>
      </c>
      <c r="F11" s="81">
        <f>'[1]wyk aktual'!F19</f>
        <v>0</v>
      </c>
      <c r="G11" s="81">
        <f>'[1]wyk aktual'!G19</f>
        <v>0</v>
      </c>
      <c r="H11" s="81">
        <f>'[1]wyk aktual'!H19</f>
        <v>0</v>
      </c>
      <c r="I11" s="81">
        <f>'[1]wyk aktual'!I19</f>
        <v>0</v>
      </c>
      <c r="J11" s="81">
        <f>'[1]wyk aktual'!J19</f>
        <v>0</v>
      </c>
      <c r="K11" s="81">
        <f>'[1]wyk aktual'!K19</f>
        <v>0</v>
      </c>
      <c r="L11" s="81">
        <v>0</v>
      </c>
      <c r="M11" s="81">
        <v>0</v>
      </c>
      <c r="N11" s="81">
        <v>0</v>
      </c>
      <c r="O11" s="81">
        <v>0</v>
      </c>
      <c r="P11" s="81">
        <v>0</v>
      </c>
      <c r="Q11" s="81">
        <v>0</v>
      </c>
      <c r="R11" s="81">
        <v>0</v>
      </c>
      <c r="S11" s="81">
        <v>0</v>
      </c>
      <c r="T11" s="81">
        <v>0</v>
      </c>
      <c r="U11" s="81">
        <v>0</v>
      </c>
      <c r="V11" s="81">
        <v>0</v>
      </c>
      <c r="W11" s="81">
        <v>0</v>
      </c>
      <c r="X11" s="81">
        <v>0</v>
      </c>
      <c r="Y11" s="82">
        <v>0</v>
      </c>
      <c r="Z11" s="82">
        <v>0</v>
      </c>
      <c r="AA11" s="82">
        <v>0</v>
      </c>
      <c r="AB11" s="82">
        <v>0</v>
      </c>
      <c r="AC11" s="83">
        <v>0</v>
      </c>
      <c r="AD11" s="83">
        <v>0</v>
      </c>
      <c r="AE11" s="83">
        <v>0</v>
      </c>
      <c r="AF11" s="83">
        <v>0</v>
      </c>
      <c r="AG11" s="83">
        <v>0</v>
      </c>
      <c r="AH11" s="83">
        <v>0</v>
      </c>
      <c r="AI11" s="83">
        <v>0</v>
      </c>
      <c r="AJ11" s="69">
        <v>24913.17</v>
      </c>
    </row>
    <row r="12" spans="1:37" ht="20.45" customHeight="1">
      <c r="A12" s="78">
        <v>10</v>
      </c>
      <c r="B12" s="80" t="s">
        <v>1362</v>
      </c>
      <c r="C12" s="80" t="s">
        <v>1363</v>
      </c>
      <c r="D12" s="81">
        <f>'[1]wyk aktual'!E45</f>
        <v>1</v>
      </c>
      <c r="E12" s="81">
        <v>0</v>
      </c>
      <c r="F12" s="81">
        <f>'[1]wyk aktual'!F45</f>
        <v>0</v>
      </c>
      <c r="G12" s="81">
        <f>'[1]wyk aktual'!G45</f>
        <v>0</v>
      </c>
      <c r="H12" s="81">
        <v>1</v>
      </c>
      <c r="I12" s="81">
        <f>'[1]wyk aktual'!I45</f>
        <v>0</v>
      </c>
      <c r="J12" s="81">
        <f>'[1]wyk aktual'!J45</f>
        <v>0</v>
      </c>
      <c r="K12" s="81">
        <v>1</v>
      </c>
      <c r="L12" s="81">
        <v>0</v>
      </c>
      <c r="M12" s="81">
        <v>0</v>
      </c>
      <c r="N12" s="81">
        <v>0</v>
      </c>
      <c r="O12" s="81">
        <v>0</v>
      </c>
      <c r="P12" s="81">
        <v>0</v>
      </c>
      <c r="Q12" s="81">
        <v>0</v>
      </c>
      <c r="R12" s="81">
        <v>0</v>
      </c>
      <c r="S12" s="81">
        <v>0</v>
      </c>
      <c r="T12" s="81">
        <v>0</v>
      </c>
      <c r="U12" s="81">
        <v>0</v>
      </c>
      <c r="V12" s="81">
        <v>0</v>
      </c>
      <c r="W12" s="81">
        <v>0</v>
      </c>
      <c r="X12" s="81">
        <v>0</v>
      </c>
      <c r="Y12" s="82">
        <v>0</v>
      </c>
      <c r="Z12" s="82">
        <v>0</v>
      </c>
      <c r="AA12" s="82">
        <v>0</v>
      </c>
      <c r="AB12" s="82">
        <v>0</v>
      </c>
      <c r="AC12" s="83">
        <v>0</v>
      </c>
      <c r="AD12" s="83">
        <v>0</v>
      </c>
      <c r="AE12" s="83">
        <v>0</v>
      </c>
      <c r="AF12" s="83">
        <v>0</v>
      </c>
      <c r="AG12" s="83">
        <v>0</v>
      </c>
      <c r="AH12" s="83">
        <v>0</v>
      </c>
      <c r="AI12" s="83">
        <v>0</v>
      </c>
      <c r="AJ12" s="69">
        <v>18489.2</v>
      </c>
    </row>
    <row r="13" spans="1:37" ht="20.45" customHeight="1">
      <c r="A13" s="78">
        <v>11</v>
      </c>
      <c r="B13" s="80" t="s">
        <v>1364</v>
      </c>
      <c r="C13" s="80" t="s">
        <v>1365</v>
      </c>
      <c r="D13" s="81">
        <f>'[1]wyk aktual'!E21</f>
        <v>1</v>
      </c>
      <c r="E13" s="81">
        <v>0</v>
      </c>
      <c r="F13" s="81">
        <f>'[1]wyk aktual'!F21</f>
        <v>1</v>
      </c>
      <c r="G13" s="81">
        <f>'[1]wyk aktual'!G21</f>
        <v>0</v>
      </c>
      <c r="H13" s="81">
        <f>'[1]wyk aktual'!H21</f>
        <v>0</v>
      </c>
      <c r="I13" s="81">
        <f>'[1]wyk aktual'!I21</f>
        <v>0</v>
      </c>
      <c r="J13" s="81">
        <f>'[1]wyk aktual'!J21</f>
        <v>0</v>
      </c>
      <c r="K13" s="81">
        <f>'[1]wyk aktual'!K21</f>
        <v>0</v>
      </c>
      <c r="L13" s="81">
        <v>0</v>
      </c>
      <c r="M13" s="81">
        <v>0</v>
      </c>
      <c r="N13" s="81">
        <v>0</v>
      </c>
      <c r="O13" s="81">
        <v>0</v>
      </c>
      <c r="P13" s="81">
        <v>0</v>
      </c>
      <c r="Q13" s="81">
        <v>0</v>
      </c>
      <c r="R13" s="81">
        <v>0</v>
      </c>
      <c r="S13" s="81">
        <v>0</v>
      </c>
      <c r="T13" s="81">
        <v>0</v>
      </c>
      <c r="U13" s="81">
        <v>0</v>
      </c>
      <c r="V13" s="81">
        <v>0</v>
      </c>
      <c r="W13" s="81">
        <v>0</v>
      </c>
      <c r="X13" s="81">
        <v>0</v>
      </c>
      <c r="Y13" s="82">
        <v>0</v>
      </c>
      <c r="Z13" s="82">
        <v>0</v>
      </c>
      <c r="AA13" s="82">
        <v>0</v>
      </c>
      <c r="AB13" s="82">
        <v>0</v>
      </c>
      <c r="AC13" s="83">
        <v>0</v>
      </c>
      <c r="AD13" s="83">
        <v>0</v>
      </c>
      <c r="AE13" s="83">
        <v>0</v>
      </c>
      <c r="AF13" s="83">
        <v>0</v>
      </c>
      <c r="AG13" s="83">
        <v>0</v>
      </c>
      <c r="AH13" s="83">
        <v>0</v>
      </c>
      <c r="AI13" s="83">
        <v>0</v>
      </c>
      <c r="AJ13" s="69">
        <f>(36612.18+45548.09)</f>
        <v>82160.26999999999</v>
      </c>
    </row>
    <row r="14" spans="1:37" ht="20.45" customHeight="1">
      <c r="A14" s="78">
        <v>12</v>
      </c>
      <c r="B14" s="80" t="s">
        <v>1364</v>
      </c>
      <c r="C14" s="80" t="s">
        <v>1366</v>
      </c>
      <c r="D14" s="81">
        <f>'[1]wyk aktual'!E22</f>
        <v>1</v>
      </c>
      <c r="E14" s="81">
        <v>0</v>
      </c>
      <c r="F14" s="81">
        <f>'[1]wyk aktual'!F22</f>
        <v>1</v>
      </c>
      <c r="G14" s="81">
        <f>'[1]wyk aktual'!G22</f>
        <v>1</v>
      </c>
      <c r="H14" s="81">
        <v>0</v>
      </c>
      <c r="I14" s="81">
        <v>1</v>
      </c>
      <c r="J14" s="81">
        <f>'[1]wyk aktual'!J22</f>
        <v>1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1</v>
      </c>
      <c r="T14" s="81">
        <v>0</v>
      </c>
      <c r="U14" s="81">
        <v>0</v>
      </c>
      <c r="V14" s="81">
        <v>0</v>
      </c>
      <c r="W14" s="81">
        <v>0</v>
      </c>
      <c r="X14" s="81">
        <v>4</v>
      </c>
      <c r="Y14" s="82">
        <v>0</v>
      </c>
      <c r="Z14" s="82">
        <v>0</v>
      </c>
      <c r="AA14" s="82">
        <v>0</v>
      </c>
      <c r="AB14" s="82">
        <v>0</v>
      </c>
      <c r="AC14" s="83">
        <v>0</v>
      </c>
      <c r="AD14" s="83">
        <v>0</v>
      </c>
      <c r="AE14" s="83">
        <v>0</v>
      </c>
      <c r="AF14" s="83">
        <v>0</v>
      </c>
      <c r="AG14" s="83">
        <v>0</v>
      </c>
      <c r="AH14" s="83">
        <v>0</v>
      </c>
      <c r="AI14" s="83">
        <v>0</v>
      </c>
      <c r="AJ14" s="69">
        <f>(28880.46+251189.37+4053.74+6239.48)</f>
        <v>290363.05</v>
      </c>
    </row>
    <row r="15" spans="1:37" ht="20.45" customHeight="1">
      <c r="A15" s="78">
        <v>13</v>
      </c>
      <c r="B15" s="80" t="s">
        <v>1367</v>
      </c>
      <c r="C15" s="80" t="s">
        <v>1368</v>
      </c>
      <c r="D15" s="84">
        <f>'[1]wyk aktual'!E25</f>
        <v>1</v>
      </c>
      <c r="E15" s="84">
        <v>0</v>
      </c>
      <c r="F15" s="84">
        <f>'[1]wyk aktual'!F25</f>
        <v>1</v>
      </c>
      <c r="G15" s="84">
        <v>1</v>
      </c>
      <c r="H15" s="84">
        <f>'[1]wyk aktual'!H25</f>
        <v>1</v>
      </c>
      <c r="I15" s="84">
        <f>'[1]wyk aktual'!I25</f>
        <v>0</v>
      </c>
      <c r="J15" s="84">
        <f>'[1]wyk aktual'!J25</f>
        <v>0</v>
      </c>
      <c r="K15" s="84">
        <v>5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1">
        <v>0</v>
      </c>
      <c r="Y15" s="82">
        <v>0</v>
      </c>
      <c r="Z15" s="82">
        <v>0</v>
      </c>
      <c r="AA15" s="82">
        <v>0</v>
      </c>
      <c r="AB15" s="82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H15" s="83">
        <v>0</v>
      </c>
      <c r="AI15" s="83">
        <v>0</v>
      </c>
      <c r="AJ15" s="69">
        <f>146941.44+79343.38+19239.42+245404.56+25371.78</f>
        <v>516300.57999999996</v>
      </c>
    </row>
    <row r="16" spans="1:37" ht="20.45" customHeight="1">
      <c r="A16" s="78">
        <v>14</v>
      </c>
      <c r="B16" s="80" t="s">
        <v>1369</v>
      </c>
      <c r="C16" s="80" t="s">
        <v>1370</v>
      </c>
      <c r="D16" s="84">
        <f>'[1]wyk aktual'!E38</f>
        <v>1</v>
      </c>
      <c r="E16" s="84">
        <v>0</v>
      </c>
      <c r="F16" s="84">
        <f>'[1]wyk aktual'!F38</f>
        <v>0</v>
      </c>
      <c r="G16" s="84">
        <f>'[1]wyk aktual'!G38</f>
        <v>0</v>
      </c>
      <c r="H16" s="84">
        <f>'[1]wyk aktual'!H38</f>
        <v>0</v>
      </c>
      <c r="I16" s="84">
        <f>'[1]wyk aktual'!I38</f>
        <v>1</v>
      </c>
      <c r="J16" s="84">
        <f>'[1]wyk aktual'!J38</f>
        <v>0</v>
      </c>
      <c r="K16" s="84">
        <f>'[1]wyk aktual'!K38</f>
        <v>0</v>
      </c>
      <c r="L16" s="81">
        <v>0</v>
      </c>
      <c r="M16" s="81">
        <v>0</v>
      </c>
      <c r="N16" s="81">
        <v>0</v>
      </c>
      <c r="O16" s="81">
        <v>0</v>
      </c>
      <c r="P16" s="81">
        <v>0</v>
      </c>
      <c r="Q16" s="81">
        <v>0</v>
      </c>
      <c r="R16" s="81">
        <v>0</v>
      </c>
      <c r="S16" s="81">
        <v>0</v>
      </c>
      <c r="T16" s="81">
        <v>0</v>
      </c>
      <c r="U16" s="81">
        <v>0</v>
      </c>
      <c r="V16" s="81">
        <v>0</v>
      </c>
      <c r="W16" s="81">
        <v>0</v>
      </c>
      <c r="X16" s="81">
        <v>0</v>
      </c>
      <c r="Y16" s="82">
        <v>1</v>
      </c>
      <c r="Z16" s="82">
        <v>0</v>
      </c>
      <c r="AA16" s="82">
        <v>0</v>
      </c>
      <c r="AB16" s="82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J16" s="69">
        <f>(204126.36+548004.51)</f>
        <v>752130.87</v>
      </c>
    </row>
    <row r="17" spans="1:37" ht="20.45" customHeight="1">
      <c r="A17" s="78">
        <v>15</v>
      </c>
      <c r="B17" s="80" t="s">
        <v>1371</v>
      </c>
      <c r="C17" s="80" t="s">
        <v>1372</v>
      </c>
      <c r="D17" s="84">
        <f>'[1]wyk aktual'!E56</f>
        <v>1</v>
      </c>
      <c r="E17" s="84">
        <v>380</v>
      </c>
      <c r="F17" s="84">
        <f>'[1]wyk aktual'!F56</f>
        <v>1</v>
      </c>
      <c r="G17" s="84">
        <f>'[1]wyk aktual'!G56</f>
        <v>0</v>
      </c>
      <c r="H17" s="84">
        <f>'[1]wyk aktual'!H56</f>
        <v>0</v>
      </c>
      <c r="I17" s="84">
        <f>'[1]wyk aktual'!I56</f>
        <v>0</v>
      </c>
      <c r="J17" s="84">
        <f>'[1]wyk aktual'!J56</f>
        <v>0</v>
      </c>
      <c r="K17" s="84">
        <f>'[1]wyk aktual'!K56</f>
        <v>0</v>
      </c>
      <c r="L17" s="84">
        <v>0</v>
      </c>
      <c r="M17" s="84">
        <v>0</v>
      </c>
      <c r="N17" s="84">
        <v>0</v>
      </c>
      <c r="O17" s="84">
        <v>1</v>
      </c>
      <c r="P17" s="84">
        <v>0</v>
      </c>
      <c r="Q17" s="84">
        <v>0</v>
      </c>
      <c r="R17" s="85">
        <v>1</v>
      </c>
      <c r="S17" s="85">
        <v>6</v>
      </c>
      <c r="T17" s="85">
        <v>0</v>
      </c>
      <c r="U17" s="85">
        <v>0</v>
      </c>
      <c r="V17" s="82">
        <v>2</v>
      </c>
      <c r="W17" s="82">
        <v>0</v>
      </c>
      <c r="X17" s="81">
        <v>0</v>
      </c>
      <c r="Y17" s="82">
        <v>0</v>
      </c>
      <c r="Z17" s="82">
        <v>0</v>
      </c>
      <c r="AA17" s="82">
        <v>0</v>
      </c>
      <c r="AB17" s="82">
        <v>1</v>
      </c>
      <c r="AC17" s="83">
        <v>5600</v>
      </c>
      <c r="AD17" s="83">
        <v>0</v>
      </c>
      <c r="AE17" s="83">
        <v>0</v>
      </c>
      <c r="AF17" s="83">
        <v>0</v>
      </c>
      <c r="AG17" s="83">
        <v>0</v>
      </c>
      <c r="AH17" s="83">
        <v>0</v>
      </c>
      <c r="AI17" s="83">
        <v>0</v>
      </c>
      <c r="AJ17" s="86">
        <f>(1142495.23+21189+288789.14+147600+485329.31+14650)</f>
        <v>2100052.6800000002</v>
      </c>
    </row>
    <row r="18" spans="1:37" ht="20.45" customHeight="1">
      <c r="A18" s="78">
        <v>16</v>
      </c>
      <c r="B18" s="80" t="s">
        <v>1373</v>
      </c>
      <c r="C18" s="80" t="s">
        <v>1374</v>
      </c>
      <c r="D18" s="84">
        <f>'[1]wyk aktual'!E43</f>
        <v>1</v>
      </c>
      <c r="E18" s="84">
        <v>0</v>
      </c>
      <c r="F18" s="84">
        <f>'[1]wyk aktual'!F43</f>
        <v>1</v>
      </c>
      <c r="G18" s="84">
        <f>'[1]wyk aktual'!G43</f>
        <v>0</v>
      </c>
      <c r="H18" s="84">
        <f>'[1]wyk aktual'!H43</f>
        <v>1</v>
      </c>
      <c r="I18" s="84">
        <f>'[1]wyk aktual'!I43</f>
        <v>0</v>
      </c>
      <c r="J18" s="84">
        <f>'[1]wyk aktual'!J43</f>
        <v>0</v>
      </c>
      <c r="K18" s="84">
        <v>1</v>
      </c>
      <c r="L18" s="84">
        <v>1</v>
      </c>
      <c r="M18" s="85">
        <v>0</v>
      </c>
      <c r="N18" s="85">
        <v>0</v>
      </c>
      <c r="O18" s="85">
        <v>0</v>
      </c>
      <c r="P18" s="85">
        <v>1</v>
      </c>
      <c r="Q18" s="85">
        <v>0</v>
      </c>
      <c r="R18" s="85">
        <v>0</v>
      </c>
      <c r="S18" s="85">
        <v>0</v>
      </c>
      <c r="T18" s="85">
        <v>0</v>
      </c>
      <c r="U18" s="85">
        <v>0</v>
      </c>
      <c r="V18" s="85">
        <v>0</v>
      </c>
      <c r="W18" s="85">
        <v>0</v>
      </c>
      <c r="X18" s="81">
        <v>0</v>
      </c>
      <c r="Y18" s="82">
        <v>0</v>
      </c>
      <c r="Z18" s="82">
        <v>0</v>
      </c>
      <c r="AA18" s="82">
        <v>1</v>
      </c>
      <c r="AB18" s="82">
        <v>0</v>
      </c>
      <c r="AC18" s="83">
        <v>0</v>
      </c>
      <c r="AD18" s="83">
        <v>0</v>
      </c>
      <c r="AE18" s="83">
        <v>0</v>
      </c>
      <c r="AF18" s="83">
        <v>0</v>
      </c>
      <c r="AG18" s="83">
        <v>0</v>
      </c>
      <c r="AH18" s="83">
        <v>0</v>
      </c>
      <c r="AI18" s="83">
        <v>0</v>
      </c>
      <c r="AJ18" s="86">
        <f>(153875.62+165413.8-5166-1769)</f>
        <v>312354.42</v>
      </c>
    </row>
    <row r="19" spans="1:37" ht="20.45" customHeight="1">
      <c r="A19" s="78">
        <v>17</v>
      </c>
      <c r="B19" s="80" t="s">
        <v>1362</v>
      </c>
      <c r="C19" s="80" t="s">
        <v>1375</v>
      </c>
      <c r="D19" s="84">
        <f>'[1]wyk aktual'!E46</f>
        <v>0</v>
      </c>
      <c r="E19" s="84">
        <v>0</v>
      </c>
      <c r="F19" s="84">
        <f>'[1]wyk aktual'!F46</f>
        <v>0</v>
      </c>
      <c r="G19" s="84">
        <f>'[1]wyk aktual'!G46</f>
        <v>0</v>
      </c>
      <c r="H19" s="84">
        <f>'[1]wyk aktual'!H46</f>
        <v>0</v>
      </c>
      <c r="I19" s="84">
        <f>'[1]wyk aktual'!I46</f>
        <v>0</v>
      </c>
      <c r="J19" s="84">
        <f>'[1]wyk aktual'!J46</f>
        <v>0</v>
      </c>
      <c r="K19" s="84">
        <f>'[1]wyk aktual'!K46</f>
        <v>2</v>
      </c>
      <c r="L19" s="84">
        <v>0</v>
      </c>
      <c r="M19" s="84">
        <v>0</v>
      </c>
      <c r="N19" s="84">
        <v>0</v>
      </c>
      <c r="O19" s="84">
        <v>0</v>
      </c>
      <c r="P19" s="84">
        <v>0</v>
      </c>
      <c r="Q19" s="84">
        <v>0</v>
      </c>
      <c r="R19" s="84">
        <v>0</v>
      </c>
      <c r="S19" s="84">
        <v>0</v>
      </c>
      <c r="T19" s="84">
        <v>0</v>
      </c>
      <c r="U19" s="84">
        <v>0</v>
      </c>
      <c r="V19" s="84">
        <v>0</v>
      </c>
      <c r="W19" s="84">
        <v>0</v>
      </c>
      <c r="X19" s="81">
        <v>0</v>
      </c>
      <c r="Y19" s="82">
        <v>0</v>
      </c>
      <c r="Z19" s="82">
        <v>0</v>
      </c>
      <c r="AA19" s="82">
        <v>0</v>
      </c>
      <c r="AB19" s="82">
        <v>0</v>
      </c>
      <c r="AC19" s="83">
        <v>0</v>
      </c>
      <c r="AD19" s="83">
        <v>0</v>
      </c>
      <c r="AE19" s="83">
        <v>0</v>
      </c>
      <c r="AF19" s="83">
        <v>0</v>
      </c>
      <c r="AG19" s="83">
        <v>0</v>
      </c>
      <c r="AH19" s="83">
        <v>0</v>
      </c>
      <c r="AI19" s="83">
        <v>0</v>
      </c>
      <c r="AJ19" s="86">
        <v>4865.3599999999997</v>
      </c>
    </row>
    <row r="20" spans="1:37" ht="20.45" customHeight="1">
      <c r="A20" s="78">
        <v>18</v>
      </c>
      <c r="B20" s="80" t="s">
        <v>1362</v>
      </c>
      <c r="C20" s="80" t="s">
        <v>1376</v>
      </c>
      <c r="D20" s="84">
        <f>'[1]wyk aktual'!E47</f>
        <v>0</v>
      </c>
      <c r="E20" s="84">
        <v>0</v>
      </c>
      <c r="F20" s="84">
        <f>'[1]wyk aktual'!F47</f>
        <v>0</v>
      </c>
      <c r="G20" s="84">
        <f>'[1]wyk aktual'!G47</f>
        <v>0</v>
      </c>
      <c r="H20" s="84">
        <f>'[1]wyk aktual'!H47</f>
        <v>0</v>
      </c>
      <c r="I20" s="84">
        <f>'[1]wyk aktual'!I47</f>
        <v>0</v>
      </c>
      <c r="J20" s="84">
        <f>'[1]wyk aktual'!J47</f>
        <v>0</v>
      </c>
      <c r="K20" s="84">
        <f>'[1]wyk aktual'!K47</f>
        <v>2</v>
      </c>
      <c r="L20" s="84">
        <v>0</v>
      </c>
      <c r="M20" s="84">
        <v>0</v>
      </c>
      <c r="N20" s="84">
        <v>0</v>
      </c>
      <c r="O20" s="84">
        <v>0</v>
      </c>
      <c r="P20" s="84">
        <v>0</v>
      </c>
      <c r="Q20" s="84">
        <v>0</v>
      </c>
      <c r="R20" s="84">
        <v>0</v>
      </c>
      <c r="S20" s="84">
        <v>0</v>
      </c>
      <c r="T20" s="84">
        <v>0</v>
      </c>
      <c r="U20" s="84">
        <v>0</v>
      </c>
      <c r="V20" s="84">
        <v>0</v>
      </c>
      <c r="W20" s="84">
        <v>0</v>
      </c>
      <c r="X20" s="81">
        <v>0</v>
      </c>
      <c r="Y20" s="82">
        <v>0</v>
      </c>
      <c r="Z20" s="82">
        <v>0</v>
      </c>
      <c r="AA20" s="82">
        <v>0</v>
      </c>
      <c r="AB20" s="82">
        <v>0</v>
      </c>
      <c r="AC20" s="83">
        <v>0</v>
      </c>
      <c r="AD20" s="83">
        <v>0</v>
      </c>
      <c r="AE20" s="83">
        <v>0</v>
      </c>
      <c r="AF20" s="83">
        <v>0</v>
      </c>
      <c r="AG20" s="83">
        <v>0</v>
      </c>
      <c r="AH20" s="83">
        <v>0</v>
      </c>
      <c r="AI20" s="83">
        <v>0</v>
      </c>
      <c r="AJ20" s="86">
        <v>4865.3599999999997</v>
      </c>
    </row>
    <row r="21" spans="1:37" ht="20.45" customHeight="1">
      <c r="A21" s="78">
        <v>19</v>
      </c>
      <c r="B21" s="80" t="s">
        <v>1371</v>
      </c>
      <c r="C21" s="80" t="s">
        <v>1377</v>
      </c>
      <c r="D21" s="84">
        <f>'[1]wyk aktual'!E49</f>
        <v>1</v>
      </c>
      <c r="E21" s="84">
        <v>469</v>
      </c>
      <c r="F21" s="84">
        <f>'[1]wyk aktual'!F49</f>
        <v>0</v>
      </c>
      <c r="G21" s="84">
        <f>'[1]wyk aktual'!G49</f>
        <v>0</v>
      </c>
      <c r="H21" s="84">
        <f>'[1]wyk aktual'!H49</f>
        <v>0</v>
      </c>
      <c r="I21" s="84">
        <f>'[1]wyk aktual'!I49</f>
        <v>0</v>
      </c>
      <c r="J21" s="84">
        <f>'[1]wyk aktual'!J49</f>
        <v>0</v>
      </c>
      <c r="K21" s="84">
        <f>'[1]wyk aktual'!K49</f>
        <v>0</v>
      </c>
      <c r="L21" s="84">
        <v>1</v>
      </c>
      <c r="M21" s="85">
        <v>0</v>
      </c>
      <c r="N21" s="85">
        <v>1</v>
      </c>
      <c r="O21" s="85">
        <v>1</v>
      </c>
      <c r="P21" s="85">
        <v>2</v>
      </c>
      <c r="Q21" s="85">
        <v>0</v>
      </c>
      <c r="R21" s="85">
        <v>1</v>
      </c>
      <c r="S21" s="85">
        <v>2</v>
      </c>
      <c r="T21" s="85">
        <v>0</v>
      </c>
      <c r="U21" s="85">
        <v>0</v>
      </c>
      <c r="V21" s="82">
        <v>0</v>
      </c>
      <c r="W21" s="82">
        <v>8</v>
      </c>
      <c r="X21" s="81">
        <v>0</v>
      </c>
      <c r="Y21" s="82">
        <v>0</v>
      </c>
      <c r="Z21" s="82">
        <v>0</v>
      </c>
      <c r="AA21" s="82">
        <v>0</v>
      </c>
      <c r="AB21" s="82">
        <v>1</v>
      </c>
      <c r="AC21" s="83">
        <v>11470</v>
      </c>
      <c r="AD21" s="83">
        <v>0</v>
      </c>
      <c r="AE21" s="83">
        <v>0</v>
      </c>
      <c r="AF21" s="83">
        <v>0</v>
      </c>
      <c r="AG21" s="83">
        <v>0</v>
      </c>
      <c r="AH21" s="83">
        <v>0</v>
      </c>
      <c r="AI21" s="83">
        <v>0</v>
      </c>
      <c r="AJ21" s="86">
        <v>1608016.65</v>
      </c>
      <c r="AK21" s="87"/>
    </row>
    <row r="22" spans="1:37" ht="20.45" customHeight="1">
      <c r="A22" s="78">
        <v>20</v>
      </c>
      <c r="B22" s="80" t="s">
        <v>1371</v>
      </c>
      <c r="C22" s="80" t="s">
        <v>1378</v>
      </c>
      <c r="D22" s="84">
        <f>'[1]wyk aktual'!E50</f>
        <v>1</v>
      </c>
      <c r="E22" s="84">
        <v>400</v>
      </c>
      <c r="F22" s="84">
        <f>'[1]wyk aktual'!F50</f>
        <v>0</v>
      </c>
      <c r="G22" s="84">
        <f>'[1]wyk aktual'!G50</f>
        <v>0</v>
      </c>
      <c r="H22" s="84">
        <f>'[1]wyk aktual'!H50</f>
        <v>0</v>
      </c>
      <c r="I22" s="84">
        <f>'[1]wyk aktual'!I50</f>
        <v>0</v>
      </c>
      <c r="J22" s="84">
        <f>'[1]wyk aktual'!J50</f>
        <v>1</v>
      </c>
      <c r="K22" s="84">
        <v>4</v>
      </c>
      <c r="L22" s="84">
        <v>0</v>
      </c>
      <c r="M22" s="85">
        <v>0</v>
      </c>
      <c r="N22" s="85">
        <v>2</v>
      </c>
      <c r="O22" s="85">
        <v>0</v>
      </c>
      <c r="P22" s="85">
        <v>3</v>
      </c>
      <c r="Q22" s="85">
        <v>0</v>
      </c>
      <c r="R22" s="85">
        <v>1</v>
      </c>
      <c r="S22" s="85">
        <v>0</v>
      </c>
      <c r="T22" s="85">
        <v>0</v>
      </c>
      <c r="U22" s="85">
        <v>0</v>
      </c>
      <c r="V22" s="82">
        <v>1</v>
      </c>
      <c r="W22" s="82">
        <v>1</v>
      </c>
      <c r="X22" s="81">
        <v>0</v>
      </c>
      <c r="Y22" s="82">
        <v>0</v>
      </c>
      <c r="Z22" s="82">
        <v>0</v>
      </c>
      <c r="AA22" s="82">
        <v>0</v>
      </c>
      <c r="AB22" s="82">
        <v>1</v>
      </c>
      <c r="AC22" s="83">
        <v>6940</v>
      </c>
      <c r="AD22" s="83">
        <v>0</v>
      </c>
      <c r="AE22" s="83">
        <v>0</v>
      </c>
      <c r="AF22" s="83">
        <v>0</v>
      </c>
      <c r="AG22" s="83">
        <v>0</v>
      </c>
      <c r="AH22" s="83">
        <v>0</v>
      </c>
      <c r="AI22" s="83">
        <v>0</v>
      </c>
      <c r="AJ22" s="86">
        <v>3836872.42</v>
      </c>
      <c r="AK22" s="87"/>
    </row>
    <row r="23" spans="1:37" ht="20.45" customHeight="1">
      <c r="A23" s="78">
        <v>21</v>
      </c>
      <c r="B23" s="80" t="s">
        <v>1371</v>
      </c>
      <c r="C23" s="80" t="s">
        <v>1379</v>
      </c>
      <c r="D23" s="84">
        <v>1</v>
      </c>
      <c r="E23" s="84">
        <v>785.1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0</v>
      </c>
      <c r="L23" s="84">
        <v>1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20</v>
      </c>
      <c r="T23" s="85">
        <v>0</v>
      </c>
      <c r="U23" s="85">
        <v>0</v>
      </c>
      <c r="V23" s="82">
        <v>0</v>
      </c>
      <c r="W23" s="82">
        <v>1</v>
      </c>
      <c r="X23" s="81">
        <v>1</v>
      </c>
      <c r="Y23" s="82">
        <v>0</v>
      </c>
      <c r="Z23" s="82">
        <v>0</v>
      </c>
      <c r="AA23" s="82">
        <v>0</v>
      </c>
      <c r="AB23" s="82">
        <v>0</v>
      </c>
      <c r="AC23" s="83">
        <v>11775</v>
      </c>
      <c r="AD23" s="83">
        <v>0</v>
      </c>
      <c r="AE23" s="83">
        <v>0</v>
      </c>
      <c r="AF23" s="83">
        <v>0</v>
      </c>
      <c r="AG23" s="83">
        <v>0</v>
      </c>
      <c r="AH23" s="83">
        <v>0</v>
      </c>
      <c r="AI23" s="83">
        <v>0</v>
      </c>
      <c r="AJ23" s="86">
        <f>(635905.41+1093601.17)</f>
        <v>1729506.58</v>
      </c>
      <c r="AK23" s="88"/>
    </row>
    <row r="24" spans="1:37" ht="20.45" customHeight="1">
      <c r="A24" s="78">
        <v>22</v>
      </c>
      <c r="B24" s="80" t="s">
        <v>1371</v>
      </c>
      <c r="C24" s="80" t="s">
        <v>1380</v>
      </c>
      <c r="D24" s="84">
        <f>'[1]wyk aktual'!E52</f>
        <v>1</v>
      </c>
      <c r="E24" s="84">
        <v>649</v>
      </c>
      <c r="F24" s="84">
        <f>'[1]wyk aktual'!F52</f>
        <v>0</v>
      </c>
      <c r="G24" s="84">
        <f>'[1]wyk aktual'!G52</f>
        <v>0</v>
      </c>
      <c r="H24" s="84">
        <f>'[1]wyk aktual'!H52</f>
        <v>0</v>
      </c>
      <c r="I24" s="84">
        <f>'[1]wyk aktual'!I52</f>
        <v>0</v>
      </c>
      <c r="J24" s="84">
        <f>'[1]wyk aktual'!J52</f>
        <v>0</v>
      </c>
      <c r="K24" s="84">
        <f>'[1]wyk aktual'!K52</f>
        <v>0</v>
      </c>
      <c r="L24" s="84">
        <v>2</v>
      </c>
      <c r="M24" s="85">
        <v>0</v>
      </c>
      <c r="N24" s="85">
        <v>1</v>
      </c>
      <c r="O24" s="82">
        <v>0</v>
      </c>
      <c r="P24" s="82">
        <v>4</v>
      </c>
      <c r="Q24" s="85">
        <v>3</v>
      </c>
      <c r="R24" s="85">
        <v>0</v>
      </c>
      <c r="S24" s="85">
        <v>1</v>
      </c>
      <c r="T24" s="85">
        <v>0</v>
      </c>
      <c r="U24" s="85">
        <v>3</v>
      </c>
      <c r="V24" s="82">
        <v>0</v>
      </c>
      <c r="W24" s="82">
        <v>0</v>
      </c>
      <c r="X24" s="81">
        <v>1</v>
      </c>
      <c r="Y24" s="82">
        <v>0</v>
      </c>
      <c r="Z24" s="82">
        <v>0</v>
      </c>
      <c r="AA24" s="82">
        <v>0</v>
      </c>
      <c r="AB24" s="82">
        <v>0</v>
      </c>
      <c r="AC24" s="83">
        <f>(4500+30)</f>
        <v>4530</v>
      </c>
      <c r="AD24" s="83">
        <v>290</v>
      </c>
      <c r="AE24" s="83">
        <v>0</v>
      </c>
      <c r="AF24" s="83">
        <v>0</v>
      </c>
      <c r="AG24" s="83">
        <v>0</v>
      </c>
      <c r="AH24" s="83">
        <v>0</v>
      </c>
      <c r="AI24" s="83">
        <v>1</v>
      </c>
      <c r="AJ24" s="69">
        <f>(2844126.42+9471+30681.2+15444+59655-1968-440829.95-29643+691534.62+3247.2+3771.74)</f>
        <v>3185490.2300000004</v>
      </c>
      <c r="AK24" s="88"/>
    </row>
    <row r="25" spans="1:37" ht="20.45" customHeight="1">
      <c r="A25" s="78">
        <v>23</v>
      </c>
      <c r="B25" s="80" t="s">
        <v>1353</v>
      </c>
      <c r="C25" s="80" t="s">
        <v>1381</v>
      </c>
      <c r="D25" s="84">
        <f>'[1]wyk aktual'!E13</f>
        <v>1</v>
      </c>
      <c r="E25" s="84">
        <v>0</v>
      </c>
      <c r="F25" s="84">
        <f>'[1]wyk aktual'!F13</f>
        <v>1</v>
      </c>
      <c r="G25" s="84">
        <f>'[1]wyk aktual'!G13</f>
        <v>0</v>
      </c>
      <c r="H25" s="84">
        <f>'[1]wyk aktual'!H13</f>
        <v>1</v>
      </c>
      <c r="I25" s="84">
        <f>'[1]wyk aktual'!I13</f>
        <v>0</v>
      </c>
      <c r="J25" s="84">
        <v>1</v>
      </c>
      <c r="K25" s="84">
        <f>'[1]wyk aktual'!K13</f>
        <v>1</v>
      </c>
      <c r="L25" s="84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5">
        <v>0</v>
      </c>
      <c r="V25" s="82">
        <v>0</v>
      </c>
      <c r="W25" s="82">
        <v>0</v>
      </c>
      <c r="X25" s="81">
        <v>0</v>
      </c>
      <c r="Y25" s="82">
        <v>0</v>
      </c>
      <c r="Z25" s="82">
        <v>0</v>
      </c>
      <c r="AA25" s="82">
        <v>0</v>
      </c>
      <c r="AB25" s="82">
        <v>0</v>
      </c>
      <c r="AC25" s="83">
        <v>0</v>
      </c>
      <c r="AD25" s="83">
        <v>0</v>
      </c>
      <c r="AE25" s="83">
        <v>0</v>
      </c>
      <c r="AF25" s="83">
        <v>0</v>
      </c>
      <c r="AG25" s="83">
        <v>0</v>
      </c>
      <c r="AH25" s="83">
        <v>0</v>
      </c>
      <c r="AI25" s="83">
        <v>0</v>
      </c>
      <c r="AJ25" s="69">
        <v>176972.13</v>
      </c>
    </row>
    <row r="26" spans="1:37" ht="20.45" customHeight="1">
      <c r="A26" s="78">
        <v>24</v>
      </c>
      <c r="B26" s="80" t="s">
        <v>1371</v>
      </c>
      <c r="C26" s="80" t="s">
        <v>1382</v>
      </c>
      <c r="D26" s="84">
        <f>'[1]wyk aktual'!E53</f>
        <v>1</v>
      </c>
      <c r="E26" s="84">
        <v>0</v>
      </c>
      <c r="F26" s="84">
        <f>'[1]wyk aktual'!F53</f>
        <v>0</v>
      </c>
      <c r="G26" s="84">
        <f>'[1]wyk aktual'!G53</f>
        <v>0</v>
      </c>
      <c r="H26" s="84">
        <f>'[1]wyk aktual'!H53</f>
        <v>0</v>
      </c>
      <c r="I26" s="84">
        <f>'[1]wyk aktual'!I53</f>
        <v>0</v>
      </c>
      <c r="J26" s="84">
        <f>'[1]wyk aktual'!J53</f>
        <v>0</v>
      </c>
      <c r="K26" s="84">
        <f>'[1]wyk aktual'!K53</f>
        <v>0</v>
      </c>
      <c r="L26" s="84">
        <v>0</v>
      </c>
      <c r="M26" s="84">
        <v>0</v>
      </c>
      <c r="N26" s="84">
        <v>0</v>
      </c>
      <c r="O26" s="84">
        <v>0</v>
      </c>
      <c r="P26" s="84">
        <v>0</v>
      </c>
      <c r="Q26" s="84">
        <v>0</v>
      </c>
      <c r="R26" s="84">
        <v>0</v>
      </c>
      <c r="S26" s="84">
        <v>0</v>
      </c>
      <c r="T26" s="84">
        <v>0</v>
      </c>
      <c r="U26" s="84">
        <v>0</v>
      </c>
      <c r="V26" s="84">
        <v>0</v>
      </c>
      <c r="W26" s="84">
        <v>0</v>
      </c>
      <c r="X26" s="81">
        <v>0</v>
      </c>
      <c r="Y26" s="82">
        <v>0</v>
      </c>
      <c r="Z26" s="82">
        <v>0</v>
      </c>
      <c r="AA26" s="82">
        <v>0</v>
      </c>
      <c r="AB26" s="82">
        <v>0</v>
      </c>
      <c r="AC26" s="83">
        <v>0</v>
      </c>
      <c r="AD26" s="83">
        <v>0</v>
      </c>
      <c r="AE26" s="83">
        <v>0</v>
      </c>
      <c r="AF26" s="83">
        <v>0</v>
      </c>
      <c r="AG26" s="83">
        <v>0</v>
      </c>
      <c r="AH26" s="83">
        <v>0</v>
      </c>
      <c r="AI26" s="83">
        <v>0</v>
      </c>
      <c r="AJ26" s="69">
        <v>30670.99</v>
      </c>
    </row>
    <row r="27" spans="1:37" ht="20.45" customHeight="1">
      <c r="A27" s="78">
        <v>25</v>
      </c>
      <c r="B27" s="80" t="s">
        <v>1371</v>
      </c>
      <c r="C27" s="80" t="s">
        <v>1383</v>
      </c>
      <c r="D27" s="84">
        <f>'[1]wyk aktual'!E54</f>
        <v>1</v>
      </c>
      <c r="E27" s="84">
        <v>0</v>
      </c>
      <c r="F27" s="84">
        <f>'[1]wyk aktual'!F54</f>
        <v>0</v>
      </c>
      <c r="G27" s="84">
        <f>'[1]wyk aktual'!G54</f>
        <v>0</v>
      </c>
      <c r="H27" s="84">
        <f>'[1]wyk aktual'!H54</f>
        <v>0</v>
      </c>
      <c r="I27" s="84">
        <f>'[1]wyk aktual'!I54</f>
        <v>0</v>
      </c>
      <c r="J27" s="84">
        <f>'[1]wyk aktual'!J54</f>
        <v>0</v>
      </c>
      <c r="K27" s="84">
        <f>'[1]wyk aktual'!K54</f>
        <v>0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  <c r="Q27" s="84">
        <v>0</v>
      </c>
      <c r="R27" s="84">
        <v>0</v>
      </c>
      <c r="S27" s="84">
        <v>0</v>
      </c>
      <c r="T27" s="84">
        <v>0</v>
      </c>
      <c r="U27" s="84">
        <v>0</v>
      </c>
      <c r="V27" s="84">
        <v>0</v>
      </c>
      <c r="W27" s="84">
        <v>0</v>
      </c>
      <c r="X27" s="81">
        <v>0</v>
      </c>
      <c r="Y27" s="82">
        <v>0</v>
      </c>
      <c r="Z27" s="82">
        <v>0</v>
      </c>
      <c r="AA27" s="82">
        <v>0</v>
      </c>
      <c r="AB27" s="82">
        <v>0</v>
      </c>
      <c r="AC27" s="83">
        <v>0</v>
      </c>
      <c r="AD27" s="83">
        <v>0</v>
      </c>
      <c r="AE27" s="83">
        <v>0</v>
      </c>
      <c r="AF27" s="83">
        <v>0</v>
      </c>
      <c r="AG27" s="83">
        <v>0</v>
      </c>
      <c r="AH27" s="83">
        <v>0</v>
      </c>
      <c r="AI27" s="83">
        <v>0</v>
      </c>
      <c r="AJ27" s="69">
        <v>3500</v>
      </c>
    </row>
    <row r="28" spans="1:37" ht="20.45" customHeight="1">
      <c r="A28" s="78">
        <v>26</v>
      </c>
      <c r="B28" s="80" t="s">
        <v>1384</v>
      </c>
      <c r="C28" s="80" t="s">
        <v>1385</v>
      </c>
      <c r="D28" s="84">
        <f>'[1]wyk aktual'!E64</f>
        <v>1</v>
      </c>
      <c r="E28" s="84">
        <v>0</v>
      </c>
      <c r="F28" s="84">
        <f>'[1]wyk aktual'!F64</f>
        <v>1</v>
      </c>
      <c r="G28" s="84">
        <f>'[1]wyk aktual'!G64</f>
        <v>0</v>
      </c>
      <c r="H28" s="84">
        <f>'[1]wyk aktual'!H64</f>
        <v>1</v>
      </c>
      <c r="I28" s="84">
        <f>'[1]wyk aktual'!I64</f>
        <v>0</v>
      </c>
      <c r="J28" s="84">
        <f>'[1]wyk aktual'!J64</f>
        <v>0</v>
      </c>
      <c r="K28" s="84">
        <f>'[1]wyk aktual'!K64</f>
        <v>2</v>
      </c>
      <c r="L28" s="84">
        <v>1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4</v>
      </c>
      <c r="V28" s="85">
        <v>0</v>
      </c>
      <c r="W28" s="85">
        <v>0</v>
      </c>
      <c r="X28" s="81">
        <v>0</v>
      </c>
      <c r="Y28" s="82">
        <v>0</v>
      </c>
      <c r="Z28" s="82">
        <v>0</v>
      </c>
      <c r="AA28" s="82">
        <v>0</v>
      </c>
      <c r="AB28" s="82">
        <v>0</v>
      </c>
      <c r="AC28" s="83">
        <v>0</v>
      </c>
      <c r="AD28" s="83">
        <v>0</v>
      </c>
      <c r="AE28" s="83">
        <v>0</v>
      </c>
      <c r="AF28" s="83">
        <v>0</v>
      </c>
      <c r="AG28" s="83">
        <v>0</v>
      </c>
      <c r="AH28" s="83">
        <v>0</v>
      </c>
      <c r="AI28" s="83">
        <v>0</v>
      </c>
      <c r="AJ28" s="69">
        <v>352862.14</v>
      </c>
    </row>
    <row r="29" spans="1:37" ht="20.45" customHeight="1">
      <c r="A29" s="78">
        <v>27</v>
      </c>
      <c r="B29" s="80" t="s">
        <v>1384</v>
      </c>
      <c r="C29" s="80" t="s">
        <v>1386</v>
      </c>
      <c r="D29" s="84">
        <v>2</v>
      </c>
      <c r="E29" s="84">
        <v>0</v>
      </c>
      <c r="F29" s="84">
        <f>'[1]wyk aktual'!F65</f>
        <v>1</v>
      </c>
      <c r="G29" s="84">
        <f>'[1]wyk aktual'!G65</f>
        <v>0</v>
      </c>
      <c r="H29" s="84">
        <f>'[1]wyk aktual'!H65</f>
        <v>0</v>
      </c>
      <c r="I29" s="84">
        <f>'[1]wyk aktual'!I65</f>
        <v>0</v>
      </c>
      <c r="J29" s="84">
        <f>'[1]wyk aktual'!J65</f>
        <v>1</v>
      </c>
      <c r="K29" s="84">
        <f>'[1]wyk aktual'!K65</f>
        <v>0</v>
      </c>
      <c r="L29" s="84">
        <v>1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100</v>
      </c>
      <c r="V29" s="85">
        <v>0</v>
      </c>
      <c r="W29" s="85">
        <v>0</v>
      </c>
      <c r="X29" s="81">
        <v>1</v>
      </c>
      <c r="Y29" s="82">
        <v>0</v>
      </c>
      <c r="Z29" s="82">
        <v>0</v>
      </c>
      <c r="AA29" s="82">
        <v>0</v>
      </c>
      <c r="AB29" s="82">
        <v>0</v>
      </c>
      <c r="AC29" s="83">
        <f>3628+429</f>
        <v>4057</v>
      </c>
      <c r="AD29" s="83">
        <v>0</v>
      </c>
      <c r="AE29" s="83">
        <v>1</v>
      </c>
      <c r="AF29" s="83">
        <v>0</v>
      </c>
      <c r="AG29" s="83">
        <v>0</v>
      </c>
      <c r="AH29" s="83">
        <v>0</v>
      </c>
      <c r="AI29" s="83">
        <v>0</v>
      </c>
      <c r="AJ29" s="69">
        <f>(167505.35+1226541+44245+80000+125982.02+31557.74+113269.26+9631.74)</f>
        <v>1798732.11</v>
      </c>
    </row>
    <row r="30" spans="1:37" ht="20.45" customHeight="1">
      <c r="A30" s="78">
        <v>28</v>
      </c>
      <c r="B30" s="79" t="s">
        <v>1387</v>
      </c>
      <c r="C30" s="80" t="s">
        <v>1388</v>
      </c>
      <c r="D30" s="84">
        <f>'[1]wyk aktual'!E40</f>
        <v>1</v>
      </c>
      <c r="E30" s="84">
        <v>462.2</v>
      </c>
      <c r="F30" s="84">
        <f>'[1]wyk aktual'!F40</f>
        <v>1</v>
      </c>
      <c r="G30" s="84">
        <f>'[1]wyk aktual'!G40</f>
        <v>0</v>
      </c>
      <c r="H30" s="84">
        <v>1</v>
      </c>
      <c r="I30" s="84">
        <f>'[1]wyk aktual'!I40</f>
        <v>0</v>
      </c>
      <c r="J30" s="84">
        <v>1</v>
      </c>
      <c r="K30" s="84">
        <f>'[1]wyk aktual'!K40</f>
        <v>0</v>
      </c>
      <c r="L30" s="84">
        <v>1</v>
      </c>
      <c r="M30" s="84">
        <v>0</v>
      </c>
      <c r="N30" s="84">
        <v>0</v>
      </c>
      <c r="O30" s="84">
        <v>0</v>
      </c>
      <c r="P30" s="84">
        <v>0</v>
      </c>
      <c r="Q30" s="84">
        <v>0</v>
      </c>
      <c r="R30" s="84">
        <v>0</v>
      </c>
      <c r="S30" s="84">
        <v>0</v>
      </c>
      <c r="T30" s="84">
        <v>0</v>
      </c>
      <c r="U30" s="84">
        <v>0</v>
      </c>
      <c r="V30" s="84">
        <v>0</v>
      </c>
      <c r="W30" s="84">
        <v>0</v>
      </c>
      <c r="X30" s="81">
        <v>1</v>
      </c>
      <c r="Y30" s="82">
        <v>0</v>
      </c>
      <c r="Z30" s="82">
        <v>0</v>
      </c>
      <c r="AA30" s="82">
        <v>0</v>
      </c>
      <c r="AB30" s="82">
        <v>0</v>
      </c>
      <c r="AC30" s="83">
        <v>56</v>
      </c>
      <c r="AD30" s="83">
        <v>0</v>
      </c>
      <c r="AE30" s="83">
        <v>0</v>
      </c>
      <c r="AF30" s="83">
        <v>0</v>
      </c>
      <c r="AG30" s="83">
        <v>0</v>
      </c>
      <c r="AH30" s="83">
        <v>0</v>
      </c>
      <c r="AI30" s="83">
        <v>0</v>
      </c>
      <c r="AJ30" s="69">
        <f>783495.02+47947.2+20026.03+78080.4+7380</f>
        <v>936928.65</v>
      </c>
    </row>
    <row r="31" spans="1:37" ht="20.45" customHeight="1">
      <c r="A31" s="78">
        <v>29</v>
      </c>
      <c r="B31" s="80" t="s">
        <v>1389</v>
      </c>
      <c r="C31" s="80" t="s">
        <v>1390</v>
      </c>
      <c r="D31" s="84">
        <v>1</v>
      </c>
      <c r="E31" s="84">
        <v>0</v>
      </c>
      <c r="F31" s="84">
        <f>'[1]wyk aktual'!F32</f>
        <v>0</v>
      </c>
      <c r="G31" s="84">
        <f>'[1]wyk aktual'!G32</f>
        <v>0</v>
      </c>
      <c r="H31" s="84">
        <f>'[1]wyk aktual'!H32</f>
        <v>0</v>
      </c>
      <c r="I31" s="84">
        <f>'[1]wyk aktual'!I32</f>
        <v>0</v>
      </c>
      <c r="J31" s="84">
        <f>'[1]wyk aktual'!J32</f>
        <v>0</v>
      </c>
      <c r="K31" s="84">
        <f>'[1]wyk aktual'!K32</f>
        <v>0</v>
      </c>
      <c r="L31" s="84">
        <v>0</v>
      </c>
      <c r="M31" s="84">
        <v>0</v>
      </c>
      <c r="N31" s="84">
        <v>0</v>
      </c>
      <c r="O31" s="84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1">
        <v>0</v>
      </c>
      <c r="Y31" s="82">
        <v>0</v>
      </c>
      <c r="Z31" s="82">
        <v>0</v>
      </c>
      <c r="AA31" s="82">
        <v>0</v>
      </c>
      <c r="AB31" s="82">
        <v>0</v>
      </c>
      <c r="AC31" s="83">
        <v>0</v>
      </c>
      <c r="AD31" s="83">
        <v>0</v>
      </c>
      <c r="AE31" s="83">
        <v>0</v>
      </c>
      <c r="AF31" s="83">
        <v>0</v>
      </c>
      <c r="AG31" s="83">
        <v>0</v>
      </c>
      <c r="AH31" s="83">
        <v>0</v>
      </c>
      <c r="AI31" s="83">
        <v>0</v>
      </c>
      <c r="AJ31" s="69">
        <v>54302.47</v>
      </c>
    </row>
    <row r="32" spans="1:37" ht="20.45" customHeight="1">
      <c r="A32" s="78">
        <v>30</v>
      </c>
      <c r="B32" s="80" t="s">
        <v>1389</v>
      </c>
      <c r="C32" s="80" t="s">
        <v>1391</v>
      </c>
      <c r="D32" s="84">
        <f>'[1]wyk aktual'!E69</f>
        <v>1</v>
      </c>
      <c r="E32" s="84">
        <v>0</v>
      </c>
      <c r="F32" s="84">
        <f>'[1]wyk aktual'!F69</f>
        <v>0</v>
      </c>
      <c r="G32" s="84">
        <f>'[1]wyk aktual'!G69</f>
        <v>0</v>
      </c>
      <c r="H32" s="84">
        <f>'[1]wyk aktual'!H69</f>
        <v>0</v>
      </c>
      <c r="I32" s="84">
        <f>'[1]wyk aktual'!I69</f>
        <v>0</v>
      </c>
      <c r="J32" s="84">
        <f>'[1]wyk aktual'!J69</f>
        <v>0</v>
      </c>
      <c r="K32" s="84">
        <f>'[1]wyk aktual'!K69</f>
        <v>0</v>
      </c>
      <c r="L32" s="84">
        <v>0</v>
      </c>
      <c r="M32" s="84">
        <v>0</v>
      </c>
      <c r="N32" s="84">
        <v>0</v>
      </c>
      <c r="O32" s="84">
        <v>0</v>
      </c>
      <c r="P32" s="84">
        <v>0</v>
      </c>
      <c r="Q32" s="84">
        <v>0</v>
      </c>
      <c r="R32" s="84">
        <v>0</v>
      </c>
      <c r="S32" s="84">
        <v>0</v>
      </c>
      <c r="T32" s="84">
        <v>0</v>
      </c>
      <c r="U32" s="84">
        <v>0</v>
      </c>
      <c r="V32" s="84">
        <v>0</v>
      </c>
      <c r="W32" s="84">
        <v>0</v>
      </c>
      <c r="X32" s="81">
        <v>0</v>
      </c>
      <c r="Y32" s="82">
        <v>0</v>
      </c>
      <c r="Z32" s="82">
        <v>0</v>
      </c>
      <c r="AA32" s="82">
        <v>0</v>
      </c>
      <c r="AB32" s="82">
        <v>0</v>
      </c>
      <c r="AC32" s="83">
        <v>0</v>
      </c>
      <c r="AD32" s="83">
        <v>0</v>
      </c>
      <c r="AE32" s="83">
        <v>0</v>
      </c>
      <c r="AF32" s="83">
        <v>0</v>
      </c>
      <c r="AG32" s="83">
        <v>0</v>
      </c>
      <c r="AH32" s="83">
        <v>0</v>
      </c>
      <c r="AI32" s="83">
        <v>0</v>
      </c>
      <c r="AJ32" s="69">
        <f>60969.2-3691.5-34989.6</f>
        <v>22288.1</v>
      </c>
    </row>
    <row r="33" spans="1:37" ht="20.45" customHeight="1">
      <c r="A33" s="78">
        <v>31</v>
      </c>
      <c r="B33" s="80" t="s">
        <v>1384</v>
      </c>
      <c r="C33" s="80" t="s">
        <v>1392</v>
      </c>
      <c r="D33" s="84">
        <f>'[1]wyk aktual'!E66</f>
        <v>1</v>
      </c>
      <c r="E33" s="84">
        <v>0</v>
      </c>
      <c r="F33" s="84">
        <f>'[1]wyk aktual'!F66</f>
        <v>0</v>
      </c>
      <c r="G33" s="84">
        <f>'[1]wyk aktual'!G66</f>
        <v>0</v>
      </c>
      <c r="H33" s="84">
        <f>'[1]wyk aktual'!H66</f>
        <v>0</v>
      </c>
      <c r="I33" s="84">
        <f>'[1]wyk aktual'!I66</f>
        <v>0</v>
      </c>
      <c r="J33" s="84">
        <f>'[1]wyk aktual'!J66</f>
        <v>0</v>
      </c>
      <c r="K33" s="84">
        <v>3</v>
      </c>
      <c r="L33" s="84">
        <v>1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7</v>
      </c>
      <c r="V33" s="85">
        <v>0</v>
      </c>
      <c r="W33" s="85">
        <v>0</v>
      </c>
      <c r="X33" s="81">
        <v>0</v>
      </c>
      <c r="Y33" s="82">
        <v>0</v>
      </c>
      <c r="Z33" s="82">
        <v>0</v>
      </c>
      <c r="AA33" s="82">
        <v>0</v>
      </c>
      <c r="AB33" s="82">
        <v>0</v>
      </c>
      <c r="AC33" s="83">
        <v>26900</v>
      </c>
      <c r="AD33" s="83">
        <v>0</v>
      </c>
      <c r="AE33" s="83">
        <v>0</v>
      </c>
      <c r="AF33" s="83">
        <v>0</v>
      </c>
      <c r="AG33" s="83">
        <v>0</v>
      </c>
      <c r="AH33" s="83">
        <v>0</v>
      </c>
      <c r="AI33" s="83">
        <v>0</v>
      </c>
      <c r="AJ33" s="69">
        <v>2004335.23</v>
      </c>
      <c r="AK33" s="88"/>
    </row>
    <row r="34" spans="1:37" ht="20.45" customHeight="1">
      <c r="A34" s="78">
        <v>32</v>
      </c>
      <c r="B34" s="80" t="s">
        <v>1393</v>
      </c>
      <c r="C34" s="80" t="s">
        <v>1394</v>
      </c>
      <c r="D34" s="84">
        <f>'[1]wyk aktual'!E28</f>
        <v>1</v>
      </c>
      <c r="E34" s="84">
        <v>0</v>
      </c>
      <c r="F34" s="84">
        <f>'[1]wyk aktual'!F28</f>
        <v>0</v>
      </c>
      <c r="G34" s="84">
        <f>'[1]wyk aktual'!G28</f>
        <v>0</v>
      </c>
      <c r="H34" s="84">
        <f>'[1]wyk aktual'!H28</f>
        <v>1</v>
      </c>
      <c r="I34" s="84">
        <f>'[1]wyk aktual'!I28</f>
        <v>0</v>
      </c>
      <c r="J34" s="84">
        <f>'[1]wyk aktual'!J28</f>
        <v>0</v>
      </c>
      <c r="K34" s="84">
        <f>'[1]wyk aktual'!K28</f>
        <v>0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84">
        <v>0</v>
      </c>
      <c r="R34" s="84">
        <v>0</v>
      </c>
      <c r="S34" s="84">
        <v>0</v>
      </c>
      <c r="T34" s="84">
        <v>0</v>
      </c>
      <c r="U34" s="84">
        <v>0</v>
      </c>
      <c r="V34" s="84">
        <v>0</v>
      </c>
      <c r="W34" s="84">
        <v>0</v>
      </c>
      <c r="X34" s="81">
        <v>0</v>
      </c>
      <c r="Y34" s="82">
        <v>0</v>
      </c>
      <c r="Z34" s="82">
        <v>0</v>
      </c>
      <c r="AA34" s="82">
        <v>0</v>
      </c>
      <c r="AB34" s="82">
        <v>0</v>
      </c>
      <c r="AC34" s="83">
        <v>0</v>
      </c>
      <c r="AD34" s="83">
        <v>0</v>
      </c>
      <c r="AE34" s="83">
        <v>0</v>
      </c>
      <c r="AF34" s="83">
        <v>0</v>
      </c>
      <c r="AG34" s="83">
        <v>0</v>
      </c>
      <c r="AH34" s="83">
        <v>0</v>
      </c>
      <c r="AI34" s="83">
        <v>0</v>
      </c>
      <c r="AJ34" s="69">
        <v>66016.09</v>
      </c>
    </row>
    <row r="35" spans="1:37" ht="20.45" customHeight="1">
      <c r="A35" s="78">
        <v>33</v>
      </c>
      <c r="B35" s="80" t="s">
        <v>1371</v>
      </c>
      <c r="C35" s="80" t="s">
        <v>1395</v>
      </c>
      <c r="D35" s="84">
        <f>'[1]wyk aktual'!E55</f>
        <v>1</v>
      </c>
      <c r="E35" s="84">
        <v>0</v>
      </c>
      <c r="F35" s="84">
        <f>'[1]wyk aktual'!F55</f>
        <v>0</v>
      </c>
      <c r="G35" s="84">
        <f>'[1]wyk aktual'!G55</f>
        <v>0</v>
      </c>
      <c r="H35" s="84">
        <f>'[1]wyk aktual'!H55</f>
        <v>0</v>
      </c>
      <c r="I35" s="84">
        <f>'[1]wyk aktual'!I55</f>
        <v>0</v>
      </c>
      <c r="J35" s="84">
        <f>'[1]wyk aktual'!J55</f>
        <v>0</v>
      </c>
      <c r="K35" s="84">
        <f>'[1]wyk aktual'!K55</f>
        <v>0</v>
      </c>
      <c r="L35" s="84">
        <v>0</v>
      </c>
      <c r="M35" s="84">
        <v>0</v>
      </c>
      <c r="N35" s="84">
        <v>0</v>
      </c>
      <c r="O35" s="84">
        <v>0</v>
      </c>
      <c r="P35" s="84">
        <v>0</v>
      </c>
      <c r="Q35" s="84">
        <v>0</v>
      </c>
      <c r="R35" s="84">
        <v>0</v>
      </c>
      <c r="S35" s="84">
        <v>0</v>
      </c>
      <c r="T35" s="84">
        <v>0</v>
      </c>
      <c r="U35" s="84">
        <v>0</v>
      </c>
      <c r="V35" s="84">
        <v>0</v>
      </c>
      <c r="W35" s="84">
        <v>0</v>
      </c>
      <c r="X35" s="81">
        <v>2</v>
      </c>
      <c r="Y35" s="82">
        <v>0</v>
      </c>
      <c r="Z35" s="82">
        <v>0</v>
      </c>
      <c r="AA35" s="82">
        <v>0</v>
      </c>
      <c r="AB35" s="82">
        <v>0</v>
      </c>
      <c r="AC35" s="83">
        <v>0</v>
      </c>
      <c r="AD35" s="83">
        <v>0</v>
      </c>
      <c r="AE35" s="83">
        <v>0</v>
      </c>
      <c r="AF35" s="83">
        <v>0</v>
      </c>
      <c r="AG35" s="83">
        <v>0</v>
      </c>
      <c r="AH35" s="83">
        <v>0</v>
      </c>
      <c r="AI35" s="83">
        <v>0</v>
      </c>
      <c r="AJ35" s="69">
        <v>88373.04</v>
      </c>
    </row>
    <row r="36" spans="1:37" ht="20.45" customHeight="1">
      <c r="A36" s="78">
        <v>34</v>
      </c>
      <c r="B36" s="80" t="s">
        <v>1389</v>
      </c>
      <c r="C36" s="80" t="s">
        <v>1396</v>
      </c>
      <c r="D36" s="84">
        <f>'[1]wyk aktual'!E70</f>
        <v>1</v>
      </c>
      <c r="E36" s="84">
        <v>0</v>
      </c>
      <c r="F36" s="84">
        <f>'[1]wyk aktual'!F70</f>
        <v>1</v>
      </c>
      <c r="G36" s="84">
        <f>'[1]wyk aktual'!G70</f>
        <v>0</v>
      </c>
      <c r="H36" s="84">
        <f>'[1]wyk aktual'!H70</f>
        <v>0</v>
      </c>
      <c r="I36" s="84">
        <f>'[1]wyk aktual'!I70</f>
        <v>0</v>
      </c>
      <c r="J36" s="84">
        <f>'[1]wyk aktual'!J70</f>
        <v>0</v>
      </c>
      <c r="K36" s="84">
        <f>'[1]wyk aktual'!K70</f>
        <v>0</v>
      </c>
      <c r="L36" s="84">
        <v>0</v>
      </c>
      <c r="M36" s="84">
        <v>0</v>
      </c>
      <c r="N36" s="84">
        <v>0</v>
      </c>
      <c r="O36" s="84">
        <v>0</v>
      </c>
      <c r="P36" s="84">
        <v>0</v>
      </c>
      <c r="Q36" s="84">
        <v>0</v>
      </c>
      <c r="R36" s="84">
        <v>0</v>
      </c>
      <c r="S36" s="84">
        <v>0</v>
      </c>
      <c r="T36" s="84">
        <v>0</v>
      </c>
      <c r="U36" s="84">
        <v>0</v>
      </c>
      <c r="V36" s="84">
        <v>0</v>
      </c>
      <c r="W36" s="84">
        <v>0</v>
      </c>
      <c r="X36" s="81">
        <v>0</v>
      </c>
      <c r="Y36" s="82">
        <v>1</v>
      </c>
      <c r="Z36" s="82">
        <v>0</v>
      </c>
      <c r="AA36" s="82">
        <v>0</v>
      </c>
      <c r="AB36" s="82">
        <v>0</v>
      </c>
      <c r="AC36" s="83">
        <v>0</v>
      </c>
      <c r="AD36" s="83">
        <v>0</v>
      </c>
      <c r="AE36" s="83">
        <v>0</v>
      </c>
      <c r="AF36" s="83">
        <v>0</v>
      </c>
      <c r="AG36" s="83">
        <v>0</v>
      </c>
      <c r="AH36" s="83">
        <v>0</v>
      </c>
      <c r="AI36" s="83">
        <v>0</v>
      </c>
      <c r="AJ36" s="69">
        <v>688050.64</v>
      </c>
    </row>
    <row r="37" spans="1:37" ht="20.45" customHeight="1">
      <c r="A37" s="78">
        <v>35</v>
      </c>
      <c r="B37" s="80" t="s">
        <v>1371</v>
      </c>
      <c r="C37" s="80" t="s">
        <v>1397</v>
      </c>
      <c r="D37" s="84">
        <f>'[1]wyk aktual'!E58</f>
        <v>0</v>
      </c>
      <c r="E37" s="84">
        <v>0</v>
      </c>
      <c r="F37" s="84">
        <f>'[1]wyk aktual'!F58</f>
        <v>1</v>
      </c>
      <c r="G37" s="84">
        <f>'[1]wyk aktual'!G58</f>
        <v>0</v>
      </c>
      <c r="H37" s="84">
        <f>'[1]wyk aktual'!H58</f>
        <v>0</v>
      </c>
      <c r="I37" s="84">
        <f>'[1]wyk aktual'!I58</f>
        <v>0</v>
      </c>
      <c r="J37" s="84">
        <f>'[1]wyk aktual'!J58</f>
        <v>0</v>
      </c>
      <c r="K37" s="84">
        <f>'[1]wyk aktual'!K58</f>
        <v>0</v>
      </c>
      <c r="L37" s="84">
        <v>0</v>
      </c>
      <c r="M37" s="84">
        <v>0</v>
      </c>
      <c r="N37" s="84">
        <v>0</v>
      </c>
      <c r="O37" s="84">
        <v>0</v>
      </c>
      <c r="P37" s="84">
        <v>0</v>
      </c>
      <c r="Q37" s="84">
        <v>0</v>
      </c>
      <c r="R37" s="84">
        <v>0</v>
      </c>
      <c r="S37" s="84">
        <v>0</v>
      </c>
      <c r="T37" s="84">
        <v>0</v>
      </c>
      <c r="U37" s="84">
        <v>0</v>
      </c>
      <c r="V37" s="84">
        <v>0</v>
      </c>
      <c r="W37" s="84">
        <v>0</v>
      </c>
      <c r="X37" s="81">
        <v>0</v>
      </c>
      <c r="Y37" s="82">
        <v>0</v>
      </c>
      <c r="Z37" s="82">
        <v>0</v>
      </c>
      <c r="AA37" s="82">
        <v>0</v>
      </c>
      <c r="AB37" s="82">
        <v>0</v>
      </c>
      <c r="AC37" s="83">
        <v>0</v>
      </c>
      <c r="AD37" s="83">
        <v>0</v>
      </c>
      <c r="AE37" s="83">
        <v>0</v>
      </c>
      <c r="AF37" s="83">
        <v>0</v>
      </c>
      <c r="AG37" s="83">
        <v>0</v>
      </c>
      <c r="AH37" s="83">
        <v>0</v>
      </c>
      <c r="AI37" s="83">
        <v>0</v>
      </c>
      <c r="AJ37" s="69">
        <v>31286.25</v>
      </c>
    </row>
    <row r="38" spans="1:37" ht="20.45" customHeight="1">
      <c r="A38" s="78">
        <v>36</v>
      </c>
      <c r="B38" s="80" t="s">
        <v>1356</v>
      </c>
      <c r="C38" s="80" t="s">
        <v>1398</v>
      </c>
      <c r="D38" s="84">
        <f>'[1]wyk aktual'!E15</f>
        <v>1</v>
      </c>
      <c r="E38" s="84">
        <v>0</v>
      </c>
      <c r="F38" s="84">
        <f>'[1]wyk aktual'!F15</f>
        <v>0</v>
      </c>
      <c r="G38" s="84">
        <f>'[1]wyk aktual'!G15</f>
        <v>0</v>
      </c>
      <c r="H38" s="84">
        <f>'[1]wyk aktual'!H15</f>
        <v>0</v>
      </c>
      <c r="I38" s="84">
        <f>'[1]wyk aktual'!I15</f>
        <v>0</v>
      </c>
      <c r="J38" s="84">
        <f>'[1]wyk aktual'!J15</f>
        <v>0</v>
      </c>
      <c r="K38" s="84">
        <f>'[1]wyk aktual'!K15</f>
        <v>0</v>
      </c>
      <c r="L38" s="84">
        <v>0</v>
      </c>
      <c r="M38" s="84">
        <v>0</v>
      </c>
      <c r="N38" s="84">
        <v>0</v>
      </c>
      <c r="O38" s="84">
        <v>0</v>
      </c>
      <c r="P38" s="84">
        <v>0</v>
      </c>
      <c r="Q38" s="84">
        <v>0</v>
      </c>
      <c r="R38" s="84">
        <v>0</v>
      </c>
      <c r="S38" s="84">
        <v>0</v>
      </c>
      <c r="T38" s="84">
        <v>0</v>
      </c>
      <c r="U38" s="84">
        <v>0</v>
      </c>
      <c r="V38" s="84">
        <v>0</v>
      </c>
      <c r="W38" s="84">
        <v>0</v>
      </c>
      <c r="X38" s="81">
        <v>0</v>
      </c>
      <c r="Y38" s="82">
        <v>0</v>
      </c>
      <c r="Z38" s="82">
        <v>0</v>
      </c>
      <c r="AA38" s="82">
        <v>0</v>
      </c>
      <c r="AB38" s="82">
        <v>0</v>
      </c>
      <c r="AC38" s="83">
        <v>0</v>
      </c>
      <c r="AD38" s="83">
        <v>0</v>
      </c>
      <c r="AE38" s="83">
        <v>0</v>
      </c>
      <c r="AF38" s="83">
        <v>0</v>
      </c>
      <c r="AG38" s="83">
        <v>0</v>
      </c>
      <c r="AH38" s="83">
        <v>0</v>
      </c>
      <c r="AI38" s="83">
        <v>0</v>
      </c>
      <c r="AJ38" s="69">
        <v>62644.5</v>
      </c>
    </row>
    <row r="39" spans="1:37" ht="20.45" customHeight="1">
      <c r="A39" s="78">
        <v>37</v>
      </c>
      <c r="B39" s="80" t="s">
        <v>1371</v>
      </c>
      <c r="C39" s="80" t="s">
        <v>1399</v>
      </c>
      <c r="D39" s="84">
        <f>'[1]wyk aktual'!E59</f>
        <v>0</v>
      </c>
      <c r="E39" s="84">
        <v>0</v>
      </c>
      <c r="F39" s="84">
        <f>'[1]wyk aktual'!F59</f>
        <v>1</v>
      </c>
      <c r="G39" s="84">
        <f>'[1]wyk aktual'!G59</f>
        <v>0</v>
      </c>
      <c r="H39" s="84">
        <f>'[1]wyk aktual'!H59</f>
        <v>0</v>
      </c>
      <c r="I39" s="84">
        <f>'[1]wyk aktual'!I59</f>
        <v>0</v>
      </c>
      <c r="J39" s="84">
        <f>'[1]wyk aktual'!J59</f>
        <v>0</v>
      </c>
      <c r="K39" s="84">
        <f>'[1]wyk aktual'!K59</f>
        <v>0</v>
      </c>
      <c r="L39" s="84">
        <v>0</v>
      </c>
      <c r="M39" s="84">
        <v>0</v>
      </c>
      <c r="N39" s="84">
        <v>0</v>
      </c>
      <c r="O39" s="84">
        <v>0</v>
      </c>
      <c r="P39" s="84">
        <v>0</v>
      </c>
      <c r="Q39" s="84">
        <v>0</v>
      </c>
      <c r="R39" s="84">
        <v>0</v>
      </c>
      <c r="S39" s="84">
        <v>0</v>
      </c>
      <c r="T39" s="84">
        <v>0</v>
      </c>
      <c r="U39" s="84">
        <v>0</v>
      </c>
      <c r="V39" s="84">
        <v>0</v>
      </c>
      <c r="W39" s="84">
        <v>0</v>
      </c>
      <c r="X39" s="81">
        <v>0</v>
      </c>
      <c r="Y39" s="82">
        <v>0</v>
      </c>
      <c r="Z39" s="82">
        <v>0</v>
      </c>
      <c r="AA39" s="82">
        <v>0</v>
      </c>
      <c r="AB39" s="82">
        <v>0</v>
      </c>
      <c r="AC39" s="83">
        <v>0</v>
      </c>
      <c r="AD39" s="83">
        <v>0</v>
      </c>
      <c r="AE39" s="83">
        <v>0</v>
      </c>
      <c r="AF39" s="83">
        <v>0</v>
      </c>
      <c r="AG39" s="83">
        <v>0</v>
      </c>
      <c r="AH39" s="83">
        <v>0</v>
      </c>
      <c r="AI39" s="83">
        <v>0</v>
      </c>
      <c r="AJ39" s="69">
        <v>38105.230000000003</v>
      </c>
    </row>
    <row r="40" spans="1:37" ht="20.45" customHeight="1">
      <c r="A40" s="78">
        <v>38</v>
      </c>
      <c r="B40" s="80" t="s">
        <v>1369</v>
      </c>
      <c r="C40" s="80" t="s">
        <v>1400</v>
      </c>
      <c r="D40" s="84">
        <f>'[1]wyk aktual'!E37</f>
        <v>1</v>
      </c>
      <c r="E40" s="84">
        <v>0</v>
      </c>
      <c r="F40" s="84">
        <f>'[1]wyk aktual'!F60</f>
        <v>0</v>
      </c>
      <c r="G40" s="84">
        <f>'[1]wyk aktual'!G60</f>
        <v>0</v>
      </c>
      <c r="H40" s="84">
        <f>'[1]wyk aktual'!H60</f>
        <v>0</v>
      </c>
      <c r="I40" s="84">
        <v>0</v>
      </c>
      <c r="J40" s="84">
        <f>'[1]wyk aktual'!J60</f>
        <v>0</v>
      </c>
      <c r="K40" s="84">
        <f>'[1]wyk aktual'!K60</f>
        <v>0</v>
      </c>
      <c r="L40" s="84">
        <v>0</v>
      </c>
      <c r="M40" s="84">
        <v>0</v>
      </c>
      <c r="N40" s="84">
        <v>0</v>
      </c>
      <c r="O40" s="84">
        <v>0</v>
      </c>
      <c r="P40" s="84">
        <v>0</v>
      </c>
      <c r="Q40" s="84">
        <v>0</v>
      </c>
      <c r="R40" s="84">
        <v>0</v>
      </c>
      <c r="S40" s="84">
        <v>0</v>
      </c>
      <c r="T40" s="84">
        <v>0</v>
      </c>
      <c r="U40" s="84">
        <v>0</v>
      </c>
      <c r="V40" s="84">
        <v>0</v>
      </c>
      <c r="W40" s="84">
        <v>0</v>
      </c>
      <c r="X40" s="81">
        <v>0</v>
      </c>
      <c r="Y40" s="82">
        <v>0</v>
      </c>
      <c r="Z40" s="82">
        <v>0</v>
      </c>
      <c r="AA40" s="82">
        <v>0</v>
      </c>
      <c r="AB40" s="82">
        <v>0</v>
      </c>
      <c r="AC40" s="83">
        <v>0</v>
      </c>
      <c r="AD40" s="83">
        <v>0</v>
      </c>
      <c r="AE40" s="83">
        <v>0</v>
      </c>
      <c r="AF40" s="83">
        <v>0</v>
      </c>
      <c r="AG40" s="83">
        <v>0</v>
      </c>
      <c r="AH40" s="83">
        <v>0</v>
      </c>
      <c r="AI40" s="83">
        <v>0</v>
      </c>
      <c r="AJ40" s="69">
        <v>139219.51999999999</v>
      </c>
    </row>
    <row r="41" spans="1:37" ht="20.45" customHeight="1">
      <c r="A41" s="78">
        <v>39</v>
      </c>
      <c r="B41" s="80" t="s">
        <v>1401</v>
      </c>
      <c r="C41" s="80" t="s">
        <v>1402</v>
      </c>
      <c r="D41" s="84">
        <f>'[1]wyk aktual'!E33</f>
        <v>0</v>
      </c>
      <c r="E41" s="84">
        <v>0</v>
      </c>
      <c r="F41" s="84">
        <f>'[1]wyk aktual'!F33</f>
        <v>1</v>
      </c>
      <c r="G41" s="84">
        <f>'[1]wyk aktual'!G33</f>
        <v>0</v>
      </c>
      <c r="H41" s="84">
        <f>'[1]wyk aktual'!H33</f>
        <v>0</v>
      </c>
      <c r="I41" s="84">
        <f>'[1]wyk aktual'!I33</f>
        <v>0</v>
      </c>
      <c r="J41" s="84">
        <f>'[1]wyk aktual'!J33</f>
        <v>0</v>
      </c>
      <c r="K41" s="84">
        <v>0</v>
      </c>
      <c r="L41" s="84">
        <v>0</v>
      </c>
      <c r="M41" s="84">
        <v>0</v>
      </c>
      <c r="N41" s="84">
        <v>0</v>
      </c>
      <c r="O41" s="84">
        <v>0</v>
      </c>
      <c r="P41" s="84">
        <v>0</v>
      </c>
      <c r="Q41" s="84">
        <v>0</v>
      </c>
      <c r="R41" s="84">
        <v>0</v>
      </c>
      <c r="S41" s="84">
        <v>0</v>
      </c>
      <c r="T41" s="84">
        <v>0</v>
      </c>
      <c r="U41" s="84">
        <v>0</v>
      </c>
      <c r="V41" s="84">
        <v>0</v>
      </c>
      <c r="W41" s="84">
        <v>0</v>
      </c>
      <c r="X41" s="81">
        <v>0</v>
      </c>
      <c r="Y41" s="82">
        <v>0</v>
      </c>
      <c r="Z41" s="82">
        <v>0</v>
      </c>
      <c r="AA41" s="82">
        <v>0</v>
      </c>
      <c r="AB41" s="82">
        <v>0</v>
      </c>
      <c r="AC41" s="83">
        <v>0</v>
      </c>
      <c r="AD41" s="83">
        <v>0</v>
      </c>
      <c r="AE41" s="83">
        <v>0</v>
      </c>
      <c r="AF41" s="83">
        <v>0</v>
      </c>
      <c r="AG41" s="83">
        <v>0</v>
      </c>
      <c r="AH41" s="83">
        <v>0</v>
      </c>
      <c r="AI41" s="83">
        <v>0</v>
      </c>
      <c r="AJ41" s="69">
        <v>30600</v>
      </c>
    </row>
    <row r="42" spans="1:37" ht="20.45" customHeight="1">
      <c r="A42" s="78">
        <v>40</v>
      </c>
      <c r="B42" s="80" t="s">
        <v>1403</v>
      </c>
      <c r="C42" s="80" t="s">
        <v>1404</v>
      </c>
      <c r="D42" s="84">
        <v>1</v>
      </c>
      <c r="E42" s="84">
        <v>0</v>
      </c>
      <c r="F42" s="84">
        <f>'[1]wyk aktual'!F27</f>
        <v>1</v>
      </c>
      <c r="G42" s="84">
        <f>'[1]wyk aktual'!G27</f>
        <v>0</v>
      </c>
      <c r="H42" s="84">
        <f>'[1]wyk aktual'!H27</f>
        <v>1</v>
      </c>
      <c r="I42" s="84">
        <f>'[1]wyk aktual'!I27</f>
        <v>0</v>
      </c>
      <c r="J42" s="84">
        <f>'[1]wyk aktual'!J27</f>
        <v>0</v>
      </c>
      <c r="K42" s="84">
        <f>'[1]wyk aktual'!K27</f>
        <v>2</v>
      </c>
      <c r="L42" s="84">
        <v>0</v>
      </c>
      <c r="M42" s="84">
        <v>0</v>
      </c>
      <c r="N42" s="84">
        <v>0</v>
      </c>
      <c r="O42" s="84">
        <v>0</v>
      </c>
      <c r="P42" s="84">
        <v>0</v>
      </c>
      <c r="Q42" s="84">
        <v>0</v>
      </c>
      <c r="R42" s="84">
        <v>0</v>
      </c>
      <c r="S42" s="84">
        <v>0</v>
      </c>
      <c r="T42" s="84">
        <v>0</v>
      </c>
      <c r="U42" s="84">
        <v>0</v>
      </c>
      <c r="V42" s="84">
        <v>0</v>
      </c>
      <c r="W42" s="84">
        <v>0</v>
      </c>
      <c r="X42" s="81">
        <v>0</v>
      </c>
      <c r="Y42" s="82">
        <v>0</v>
      </c>
      <c r="Z42" s="82">
        <v>0</v>
      </c>
      <c r="AA42" s="82">
        <v>0</v>
      </c>
      <c r="AB42" s="82">
        <v>0</v>
      </c>
      <c r="AC42" s="83">
        <v>40</v>
      </c>
      <c r="AD42" s="83">
        <v>0</v>
      </c>
      <c r="AE42" s="83">
        <v>0</v>
      </c>
      <c r="AF42" s="83">
        <v>0</v>
      </c>
      <c r="AG42" s="83">
        <v>0</v>
      </c>
      <c r="AH42" s="83">
        <v>0</v>
      </c>
      <c r="AI42" s="83">
        <v>0</v>
      </c>
      <c r="AJ42" s="69">
        <f>65591+22330.39+17958</f>
        <v>105879.39</v>
      </c>
    </row>
    <row r="43" spans="1:37" ht="20.45" customHeight="1">
      <c r="A43" s="78">
        <v>41</v>
      </c>
      <c r="B43" s="80" t="s">
        <v>1364</v>
      </c>
      <c r="C43" s="80" t="s">
        <v>1405</v>
      </c>
      <c r="D43" s="84">
        <f>'[1]wyk aktual'!E23</f>
        <v>0</v>
      </c>
      <c r="E43" s="84">
        <v>0</v>
      </c>
      <c r="F43" s="84">
        <f>'[1]wyk aktual'!F23</f>
        <v>0</v>
      </c>
      <c r="G43" s="84">
        <f>'[1]wyk aktual'!G23</f>
        <v>0</v>
      </c>
      <c r="H43" s="84">
        <f>'[1]wyk aktual'!H23</f>
        <v>0</v>
      </c>
      <c r="I43" s="84">
        <f>'[1]wyk aktual'!I23</f>
        <v>1</v>
      </c>
      <c r="J43" s="84">
        <f>'[1]wyk aktual'!J23</f>
        <v>0</v>
      </c>
      <c r="K43" s="84">
        <f>'[1]wyk aktual'!K23</f>
        <v>0</v>
      </c>
      <c r="L43" s="84">
        <v>0</v>
      </c>
      <c r="M43" s="84">
        <v>0</v>
      </c>
      <c r="N43" s="84">
        <v>0</v>
      </c>
      <c r="O43" s="84">
        <v>0</v>
      </c>
      <c r="P43" s="84">
        <v>0</v>
      </c>
      <c r="Q43" s="84">
        <v>0</v>
      </c>
      <c r="R43" s="84">
        <v>0</v>
      </c>
      <c r="S43" s="84">
        <v>0</v>
      </c>
      <c r="T43" s="84">
        <v>0</v>
      </c>
      <c r="U43" s="84">
        <v>0</v>
      </c>
      <c r="V43" s="84">
        <v>0</v>
      </c>
      <c r="W43" s="84">
        <v>0</v>
      </c>
      <c r="X43" s="81">
        <v>0</v>
      </c>
      <c r="Y43" s="82">
        <v>0</v>
      </c>
      <c r="Z43" s="82">
        <v>0</v>
      </c>
      <c r="AA43" s="82">
        <v>0</v>
      </c>
      <c r="AB43" s="82">
        <v>0</v>
      </c>
      <c r="AC43" s="83">
        <v>0</v>
      </c>
      <c r="AD43" s="83">
        <v>0</v>
      </c>
      <c r="AE43" s="83">
        <v>0</v>
      </c>
      <c r="AF43" s="83">
        <v>0</v>
      </c>
      <c r="AG43" s="83">
        <v>0</v>
      </c>
      <c r="AH43" s="83">
        <v>0</v>
      </c>
      <c r="AI43" s="83">
        <v>0</v>
      </c>
      <c r="AJ43" s="69">
        <v>323796.42</v>
      </c>
    </row>
    <row r="44" spans="1:37" s="95" customFormat="1" ht="20.45" customHeight="1">
      <c r="A44" s="89">
        <v>42</v>
      </c>
      <c r="B44" s="90" t="s">
        <v>1362</v>
      </c>
      <c r="C44" s="90" t="s">
        <v>1406</v>
      </c>
      <c r="D44" s="91">
        <f>'[1]wyk aktual'!E48</f>
        <v>0</v>
      </c>
      <c r="E44" s="91">
        <v>0</v>
      </c>
      <c r="F44" s="91">
        <f>'[1]wyk aktual'!F48</f>
        <v>1</v>
      </c>
      <c r="G44" s="91">
        <f>'[1]wyk aktual'!G48</f>
        <v>0</v>
      </c>
      <c r="H44" s="91">
        <f>'[1]wyk aktual'!H48</f>
        <v>0</v>
      </c>
      <c r="I44" s="91">
        <f>'[1]wyk aktual'!I48</f>
        <v>0</v>
      </c>
      <c r="J44" s="91">
        <f>'[1]wyk aktual'!J48</f>
        <v>0</v>
      </c>
      <c r="K44" s="91">
        <f>'[1]wyk aktual'!K48</f>
        <v>0</v>
      </c>
      <c r="L44" s="91">
        <v>0</v>
      </c>
      <c r="M44" s="91">
        <v>0</v>
      </c>
      <c r="N44" s="91">
        <v>0</v>
      </c>
      <c r="O44" s="91">
        <v>0</v>
      </c>
      <c r="P44" s="91">
        <v>0</v>
      </c>
      <c r="Q44" s="91">
        <v>0</v>
      </c>
      <c r="R44" s="91">
        <v>0</v>
      </c>
      <c r="S44" s="91">
        <v>0</v>
      </c>
      <c r="T44" s="91">
        <v>0</v>
      </c>
      <c r="U44" s="91">
        <v>0</v>
      </c>
      <c r="V44" s="91">
        <v>0</v>
      </c>
      <c r="W44" s="91">
        <v>0</v>
      </c>
      <c r="X44" s="92">
        <v>0</v>
      </c>
      <c r="Y44" s="92">
        <v>0</v>
      </c>
      <c r="Z44" s="92">
        <v>0</v>
      </c>
      <c r="AA44" s="92">
        <v>0</v>
      </c>
      <c r="AB44" s="92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4">
        <v>62115.040000000001</v>
      </c>
    </row>
    <row r="45" spans="1:37" ht="20.45" customHeight="1">
      <c r="A45" s="78">
        <v>43</v>
      </c>
      <c r="B45" s="80" t="s">
        <v>1371</v>
      </c>
      <c r="C45" s="80" t="s">
        <v>1407</v>
      </c>
      <c r="D45" s="84">
        <f>'[1]wyk aktual'!E60</f>
        <v>0</v>
      </c>
      <c r="E45" s="84">
        <v>0</v>
      </c>
      <c r="F45" s="84">
        <f>'[1]wyk aktual'!F60</f>
        <v>0</v>
      </c>
      <c r="G45" s="84">
        <v>1</v>
      </c>
      <c r="H45" s="84">
        <f>'[1]wyk aktual'!H60</f>
        <v>0</v>
      </c>
      <c r="I45" s="84">
        <f>'[1]wyk aktual'!I60</f>
        <v>1</v>
      </c>
      <c r="J45" s="84">
        <f>'[1]wyk aktual'!J60</f>
        <v>0</v>
      </c>
      <c r="K45" s="84">
        <f>'[1]wyk aktual'!K60</f>
        <v>0</v>
      </c>
      <c r="L45" s="84">
        <v>0</v>
      </c>
      <c r="M45" s="84">
        <v>0</v>
      </c>
      <c r="N45" s="84">
        <v>0</v>
      </c>
      <c r="O45" s="84">
        <v>0</v>
      </c>
      <c r="P45" s="84">
        <v>0</v>
      </c>
      <c r="Q45" s="84">
        <v>0</v>
      </c>
      <c r="R45" s="84">
        <v>0</v>
      </c>
      <c r="S45" s="84">
        <v>0</v>
      </c>
      <c r="T45" s="84">
        <v>0</v>
      </c>
      <c r="U45" s="84">
        <v>1</v>
      </c>
      <c r="V45" s="84">
        <v>0</v>
      </c>
      <c r="W45" s="84">
        <v>0</v>
      </c>
      <c r="X45" s="81">
        <v>1</v>
      </c>
      <c r="Y45" s="82">
        <v>0</v>
      </c>
      <c r="Z45" s="82">
        <v>0</v>
      </c>
      <c r="AA45" s="82">
        <v>0</v>
      </c>
      <c r="AB45" s="82">
        <v>0</v>
      </c>
      <c r="AC45" s="83">
        <v>0</v>
      </c>
      <c r="AD45" s="83">
        <v>0</v>
      </c>
      <c r="AE45" s="83">
        <v>0</v>
      </c>
      <c r="AF45" s="83">
        <v>0</v>
      </c>
      <c r="AG45" s="83">
        <v>0</v>
      </c>
      <c r="AH45" s="83">
        <v>0</v>
      </c>
      <c r="AI45" s="83">
        <v>0</v>
      </c>
      <c r="AJ45" s="69">
        <f>487042.92</f>
        <v>487042.92</v>
      </c>
    </row>
    <row r="46" spans="1:37" ht="20.45" customHeight="1">
      <c r="A46" s="78">
        <v>44</v>
      </c>
      <c r="B46" s="80" t="s">
        <v>1371</v>
      </c>
      <c r="C46" s="80" t="s">
        <v>1408</v>
      </c>
      <c r="D46" s="84">
        <v>0</v>
      </c>
      <c r="E46" s="84">
        <v>0</v>
      </c>
      <c r="F46" s="84">
        <v>0</v>
      </c>
      <c r="G46" s="84">
        <v>0</v>
      </c>
      <c r="H46" s="84">
        <v>1</v>
      </c>
      <c r="I46" s="84">
        <v>0</v>
      </c>
      <c r="J46" s="84">
        <v>0</v>
      </c>
      <c r="K46" s="84">
        <v>0</v>
      </c>
      <c r="L46" s="84">
        <v>0</v>
      </c>
      <c r="M46" s="84">
        <v>0</v>
      </c>
      <c r="N46" s="84">
        <v>0</v>
      </c>
      <c r="O46" s="84">
        <v>0</v>
      </c>
      <c r="P46" s="84">
        <v>0</v>
      </c>
      <c r="Q46" s="84">
        <v>0</v>
      </c>
      <c r="R46" s="84">
        <v>0</v>
      </c>
      <c r="S46" s="84">
        <v>0</v>
      </c>
      <c r="T46" s="84">
        <v>0</v>
      </c>
      <c r="U46" s="84">
        <v>0</v>
      </c>
      <c r="V46" s="84">
        <v>0</v>
      </c>
      <c r="W46" s="84">
        <v>0</v>
      </c>
      <c r="X46" s="81">
        <v>1</v>
      </c>
      <c r="Y46" s="82">
        <v>0</v>
      </c>
      <c r="Z46" s="82">
        <v>0</v>
      </c>
      <c r="AA46" s="82">
        <v>0</v>
      </c>
      <c r="AB46" s="82">
        <v>1</v>
      </c>
      <c r="AC46" s="83">
        <v>0</v>
      </c>
      <c r="AD46" s="83">
        <v>0</v>
      </c>
      <c r="AE46" s="83">
        <v>0</v>
      </c>
      <c r="AF46" s="83">
        <v>0</v>
      </c>
      <c r="AG46" s="83">
        <v>0</v>
      </c>
      <c r="AH46" s="83">
        <v>0</v>
      </c>
      <c r="AI46" s="83">
        <v>0</v>
      </c>
      <c r="AJ46" s="69">
        <v>244155</v>
      </c>
    </row>
    <row r="47" spans="1:37" ht="20.45" customHeight="1">
      <c r="A47" s="78">
        <v>45</v>
      </c>
      <c r="B47" s="96" t="s">
        <v>1409</v>
      </c>
      <c r="C47" s="80" t="s">
        <v>1410</v>
      </c>
      <c r="D47" s="84">
        <v>2</v>
      </c>
      <c r="E47" s="84">
        <v>0</v>
      </c>
      <c r="F47" s="84">
        <f>'[1]wyk aktual'!F61</f>
        <v>1</v>
      </c>
      <c r="G47" s="84">
        <f>'[1]wyk aktual'!G61</f>
        <v>0</v>
      </c>
      <c r="H47" s="84">
        <f>'[1]wyk aktual'!H61</f>
        <v>0</v>
      </c>
      <c r="I47" s="84">
        <f>'[1]wyk aktual'!I61</f>
        <v>0</v>
      </c>
      <c r="J47" s="84">
        <f>'[1]wyk aktual'!J61</f>
        <v>0</v>
      </c>
      <c r="K47" s="84">
        <f>'[1]wyk aktual'!K61</f>
        <v>0</v>
      </c>
      <c r="L47" s="84">
        <v>0</v>
      </c>
      <c r="M47" s="84">
        <v>0</v>
      </c>
      <c r="N47" s="84">
        <v>0</v>
      </c>
      <c r="O47" s="84">
        <v>0</v>
      </c>
      <c r="P47" s="84">
        <v>0</v>
      </c>
      <c r="Q47" s="84">
        <v>0</v>
      </c>
      <c r="R47" s="84">
        <v>0</v>
      </c>
      <c r="S47" s="84">
        <v>0</v>
      </c>
      <c r="T47" s="84">
        <v>0</v>
      </c>
      <c r="U47" s="84">
        <v>0</v>
      </c>
      <c r="V47" s="84">
        <v>0</v>
      </c>
      <c r="W47" s="84">
        <v>0</v>
      </c>
      <c r="X47" s="81">
        <v>0</v>
      </c>
      <c r="Y47" s="82">
        <v>1</v>
      </c>
      <c r="Z47" s="82">
        <v>0</v>
      </c>
      <c r="AA47" s="82">
        <v>0</v>
      </c>
      <c r="AB47" s="82">
        <v>0</v>
      </c>
      <c r="AC47" s="83">
        <v>0</v>
      </c>
      <c r="AD47" s="83">
        <v>0</v>
      </c>
      <c r="AE47" s="83">
        <v>0</v>
      </c>
      <c r="AF47" s="83">
        <v>0</v>
      </c>
      <c r="AG47" s="83">
        <v>0</v>
      </c>
      <c r="AH47" s="83">
        <v>0</v>
      </c>
      <c r="AI47" s="83">
        <v>0</v>
      </c>
      <c r="AJ47" s="69">
        <f>708685.27+301987.16</f>
        <v>1010672.4299999999</v>
      </c>
    </row>
    <row r="48" spans="1:37" ht="20.45" customHeight="1">
      <c r="A48" s="78">
        <v>46</v>
      </c>
      <c r="B48" s="80" t="s">
        <v>1360</v>
      </c>
      <c r="C48" s="80" t="s">
        <v>1411</v>
      </c>
      <c r="D48" s="84">
        <f>'[1]wyk aktual'!E18</f>
        <v>1</v>
      </c>
      <c r="E48" s="84">
        <v>315</v>
      </c>
      <c r="F48" s="84">
        <f>'[1]wyk aktual'!F18</f>
        <v>1</v>
      </c>
      <c r="G48" s="84">
        <f>'[1]wyk aktual'!G18</f>
        <v>1</v>
      </c>
      <c r="H48" s="84">
        <f>'[1]wyk aktual'!H18</f>
        <v>0</v>
      </c>
      <c r="I48" s="84">
        <f>'[1]wyk aktual'!I18</f>
        <v>1</v>
      </c>
      <c r="J48" s="84">
        <f>'[1]wyk aktual'!J18</f>
        <v>1</v>
      </c>
      <c r="K48" s="84">
        <f>'[1]wyk aktual'!K18</f>
        <v>0</v>
      </c>
      <c r="L48" s="84">
        <v>0</v>
      </c>
      <c r="M48" s="84">
        <v>0</v>
      </c>
      <c r="N48" s="84">
        <v>0</v>
      </c>
      <c r="O48" s="84">
        <v>0</v>
      </c>
      <c r="P48" s="84">
        <v>0</v>
      </c>
      <c r="Q48" s="84">
        <v>0</v>
      </c>
      <c r="R48" s="84">
        <v>0</v>
      </c>
      <c r="S48" s="84">
        <v>0</v>
      </c>
      <c r="T48" s="84">
        <v>0</v>
      </c>
      <c r="U48" s="84">
        <v>0</v>
      </c>
      <c r="V48" s="84">
        <v>0</v>
      </c>
      <c r="W48" s="84">
        <v>0</v>
      </c>
      <c r="X48" s="81">
        <v>0</v>
      </c>
      <c r="Y48" s="82">
        <v>0</v>
      </c>
      <c r="Z48" s="82">
        <v>0</v>
      </c>
      <c r="AA48" s="82">
        <v>0</v>
      </c>
      <c r="AB48" s="82">
        <v>0</v>
      </c>
      <c r="AC48" s="83">
        <v>1355</v>
      </c>
      <c r="AD48" s="83">
        <v>0</v>
      </c>
      <c r="AE48" s="83">
        <v>0</v>
      </c>
      <c r="AF48" s="83">
        <v>0</v>
      </c>
      <c r="AG48" s="83">
        <v>0</v>
      </c>
      <c r="AH48" s="83">
        <v>0</v>
      </c>
      <c r="AI48" s="83">
        <v>0</v>
      </c>
      <c r="AJ48" s="69">
        <f>(1014793.89+111030+586515)</f>
        <v>1712338.8900000001</v>
      </c>
      <c r="AK48" s="88"/>
    </row>
    <row r="49" spans="1:36" ht="20.45" customHeight="1">
      <c r="A49" s="78">
        <v>47</v>
      </c>
      <c r="B49" s="80" t="s">
        <v>1412</v>
      </c>
      <c r="C49" s="80" t="s">
        <v>1413</v>
      </c>
      <c r="D49" s="84">
        <f>'[1]wyk aktual'!E34</f>
        <v>1</v>
      </c>
      <c r="E49" s="84">
        <v>80.5</v>
      </c>
      <c r="F49" s="84">
        <f>'[1]wyk aktual'!F34</f>
        <v>1</v>
      </c>
      <c r="G49" s="84">
        <f>'[1]wyk aktual'!G34</f>
        <v>0</v>
      </c>
      <c r="H49" s="84">
        <f>'[1]wyk aktual'!H34</f>
        <v>0</v>
      </c>
      <c r="I49" s="84">
        <f>'[1]wyk aktual'!I34</f>
        <v>0</v>
      </c>
      <c r="J49" s="84">
        <f>'[1]wyk aktual'!J34</f>
        <v>0</v>
      </c>
      <c r="K49" s="84">
        <v>2</v>
      </c>
      <c r="L49" s="84">
        <v>0</v>
      </c>
      <c r="M49" s="84">
        <v>0</v>
      </c>
      <c r="N49" s="84">
        <v>0</v>
      </c>
      <c r="O49" s="84">
        <v>0</v>
      </c>
      <c r="P49" s="84">
        <v>0</v>
      </c>
      <c r="Q49" s="84">
        <v>0</v>
      </c>
      <c r="R49" s="84">
        <v>0</v>
      </c>
      <c r="S49" s="84">
        <v>0</v>
      </c>
      <c r="T49" s="84">
        <v>0</v>
      </c>
      <c r="U49" s="84">
        <v>0</v>
      </c>
      <c r="V49" s="84">
        <v>0</v>
      </c>
      <c r="W49" s="84">
        <v>0</v>
      </c>
      <c r="X49" s="81">
        <v>0</v>
      </c>
      <c r="Y49" s="82">
        <v>0</v>
      </c>
      <c r="Z49" s="82">
        <v>0</v>
      </c>
      <c r="AA49" s="82">
        <v>0</v>
      </c>
      <c r="AB49" s="82">
        <v>0</v>
      </c>
      <c r="AC49" s="83">
        <v>0</v>
      </c>
      <c r="AD49" s="83">
        <v>0</v>
      </c>
      <c r="AE49" s="83">
        <v>0</v>
      </c>
      <c r="AF49" s="83">
        <v>0</v>
      </c>
      <c r="AG49" s="83">
        <v>0</v>
      </c>
      <c r="AH49" s="83">
        <v>0</v>
      </c>
      <c r="AI49" s="83">
        <v>0</v>
      </c>
      <c r="AJ49" s="69">
        <v>350964.6</v>
      </c>
    </row>
    <row r="50" spans="1:36" ht="20.45" customHeight="1">
      <c r="A50" s="78">
        <v>48</v>
      </c>
      <c r="B50" s="80" t="s">
        <v>1414</v>
      </c>
      <c r="C50" s="80" t="s">
        <v>1415</v>
      </c>
      <c r="D50" s="84">
        <f>'[1]wyk aktual'!E4</f>
        <v>1</v>
      </c>
      <c r="E50" s="84">
        <v>0</v>
      </c>
      <c r="F50" s="84">
        <f>'[1]wyk aktual'!F4</f>
        <v>1</v>
      </c>
      <c r="G50" s="84">
        <f>'[1]wyk aktual'!G4</f>
        <v>0</v>
      </c>
      <c r="H50" s="84">
        <f>'[1]wyk aktual'!H4</f>
        <v>0</v>
      </c>
      <c r="I50" s="84">
        <f>'[1]wyk aktual'!I4</f>
        <v>0</v>
      </c>
      <c r="J50" s="84">
        <f>'[1]wyk aktual'!J4</f>
        <v>0</v>
      </c>
      <c r="K50" s="84">
        <v>3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0</v>
      </c>
      <c r="R50" s="84">
        <v>0</v>
      </c>
      <c r="S50" s="84">
        <v>0</v>
      </c>
      <c r="T50" s="84">
        <v>0</v>
      </c>
      <c r="U50" s="84">
        <v>0</v>
      </c>
      <c r="V50" s="84">
        <v>0</v>
      </c>
      <c r="W50" s="84">
        <v>0</v>
      </c>
      <c r="X50" s="81">
        <v>0</v>
      </c>
      <c r="Y50" s="82">
        <v>0</v>
      </c>
      <c r="Z50" s="82">
        <v>0</v>
      </c>
      <c r="AA50" s="82">
        <v>0</v>
      </c>
      <c r="AB50" s="82">
        <v>0</v>
      </c>
      <c r="AC50" s="83">
        <v>0</v>
      </c>
      <c r="AD50" s="83">
        <v>0</v>
      </c>
      <c r="AE50" s="83">
        <v>0</v>
      </c>
      <c r="AF50" s="83">
        <v>0</v>
      </c>
      <c r="AG50" s="83">
        <v>0</v>
      </c>
      <c r="AH50" s="83">
        <v>0</v>
      </c>
      <c r="AI50" s="83">
        <v>0</v>
      </c>
      <c r="AJ50" s="69">
        <v>314129.7</v>
      </c>
    </row>
    <row r="51" spans="1:36" ht="20.45" customHeight="1">
      <c r="A51" s="78">
        <v>49</v>
      </c>
      <c r="B51" s="80" t="s">
        <v>1356</v>
      </c>
      <c r="C51" s="80" t="s">
        <v>1416</v>
      </c>
      <c r="D51" s="84">
        <v>1</v>
      </c>
      <c r="E51" s="84">
        <v>0</v>
      </c>
      <c r="F51" s="84">
        <f>'[1]wyk aktual'!F16</f>
        <v>0</v>
      </c>
      <c r="G51" s="84">
        <f>'[1]wyk aktual'!G16</f>
        <v>1</v>
      </c>
      <c r="H51" s="84">
        <v>1</v>
      </c>
      <c r="I51" s="84">
        <f>'[1]wyk aktual'!I16</f>
        <v>0</v>
      </c>
      <c r="J51" s="84">
        <f>'[1]wyk aktual'!J16</f>
        <v>0</v>
      </c>
      <c r="K51" s="84">
        <f>'[1]wyk aktual'!K16</f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4">
        <v>0</v>
      </c>
      <c r="S51" s="84">
        <v>0</v>
      </c>
      <c r="T51" s="84">
        <v>0</v>
      </c>
      <c r="U51" s="84">
        <v>0</v>
      </c>
      <c r="V51" s="84">
        <v>0</v>
      </c>
      <c r="W51" s="84">
        <v>3</v>
      </c>
      <c r="X51" s="81">
        <v>0</v>
      </c>
      <c r="Y51" s="82">
        <v>0</v>
      </c>
      <c r="Z51" s="82">
        <v>0</v>
      </c>
      <c r="AA51" s="82">
        <v>0</v>
      </c>
      <c r="AB51" s="82">
        <v>0</v>
      </c>
      <c r="AC51" s="83">
        <v>472</v>
      </c>
      <c r="AD51" s="83">
        <v>0</v>
      </c>
      <c r="AE51" s="83">
        <v>0</v>
      </c>
      <c r="AF51" s="83">
        <v>0</v>
      </c>
      <c r="AG51" s="83">
        <v>0</v>
      </c>
      <c r="AH51" s="83">
        <v>0</v>
      </c>
      <c r="AI51" s="83">
        <v>0</v>
      </c>
      <c r="AJ51" s="69">
        <f>79784.15+113943.67+46627.58+732365.37+2823.38</f>
        <v>975544.15</v>
      </c>
    </row>
    <row r="52" spans="1:36" ht="20.45" customHeight="1">
      <c r="A52" s="78">
        <v>50</v>
      </c>
      <c r="B52" s="80" t="s">
        <v>1373</v>
      </c>
      <c r="C52" s="80" t="s">
        <v>1417</v>
      </c>
      <c r="D52" s="84">
        <f>'[1]wyk aktual'!E44</f>
        <v>1</v>
      </c>
      <c r="E52" s="84">
        <v>110</v>
      </c>
      <c r="F52" s="84">
        <f>'[1]wyk aktual'!F44</f>
        <v>0</v>
      </c>
      <c r="G52" s="84">
        <f>'[1]wyk aktual'!G44</f>
        <v>0</v>
      </c>
      <c r="H52" s="84">
        <v>1</v>
      </c>
      <c r="I52" s="84">
        <f>'[1]wyk aktual'!I44</f>
        <v>0</v>
      </c>
      <c r="J52" s="84">
        <f>'[1]wyk aktual'!J44</f>
        <v>0</v>
      </c>
      <c r="K52" s="84">
        <f>'[1]wyk aktual'!K44</f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4">
        <v>0</v>
      </c>
      <c r="S52" s="84">
        <v>0</v>
      </c>
      <c r="T52" s="84">
        <v>0</v>
      </c>
      <c r="U52" s="84">
        <v>0</v>
      </c>
      <c r="V52" s="84">
        <v>0</v>
      </c>
      <c r="W52" s="84">
        <v>0</v>
      </c>
      <c r="X52" s="81">
        <v>0</v>
      </c>
      <c r="Y52" s="82">
        <v>1</v>
      </c>
      <c r="Z52" s="82">
        <v>0</v>
      </c>
      <c r="AA52" s="82">
        <v>0</v>
      </c>
      <c r="AB52" s="82">
        <v>0</v>
      </c>
      <c r="AC52" s="83">
        <v>282.39999999999998</v>
      </c>
      <c r="AD52" s="83">
        <v>0</v>
      </c>
      <c r="AE52" s="83">
        <v>0</v>
      </c>
      <c r="AF52" s="83">
        <v>0</v>
      </c>
      <c r="AG52" s="83">
        <v>0</v>
      </c>
      <c r="AH52" s="83">
        <v>0</v>
      </c>
      <c r="AI52" s="83">
        <v>0</v>
      </c>
      <c r="AJ52" s="69">
        <f>125732.72+466648.95+27981.24</f>
        <v>620362.91</v>
      </c>
    </row>
    <row r="53" spans="1:36" ht="20.45" customHeight="1">
      <c r="A53" s="78">
        <v>51</v>
      </c>
      <c r="B53" s="80" t="s">
        <v>1418</v>
      </c>
      <c r="C53" s="80" t="s">
        <v>1419</v>
      </c>
      <c r="D53" s="84">
        <f>'[1]wyk aktual'!E37</f>
        <v>1</v>
      </c>
      <c r="E53" s="84">
        <v>0</v>
      </c>
      <c r="F53" s="84">
        <f>'[1]wyk aktual'!F37</f>
        <v>1</v>
      </c>
      <c r="G53" s="84">
        <f>'[1]wyk aktual'!G37</f>
        <v>0</v>
      </c>
      <c r="H53" s="84">
        <f>'[1]wyk aktual'!H37</f>
        <v>0</v>
      </c>
      <c r="I53" s="84">
        <f>'[1]wyk aktual'!I37</f>
        <v>0</v>
      </c>
      <c r="J53" s="84">
        <f>'[1]wyk aktual'!J37</f>
        <v>1</v>
      </c>
      <c r="K53" s="84">
        <v>1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4">
        <v>0</v>
      </c>
      <c r="X53" s="81">
        <v>0</v>
      </c>
      <c r="Y53" s="82">
        <v>0</v>
      </c>
      <c r="Z53" s="82">
        <v>0</v>
      </c>
      <c r="AA53" s="82">
        <v>0</v>
      </c>
      <c r="AB53" s="82">
        <v>0</v>
      </c>
      <c r="AC53" s="83">
        <v>660</v>
      </c>
      <c r="AD53" s="83">
        <v>0</v>
      </c>
      <c r="AE53" s="83">
        <v>0</v>
      </c>
      <c r="AF53" s="83">
        <v>0</v>
      </c>
      <c r="AG53" s="83">
        <v>0</v>
      </c>
      <c r="AH53" s="83">
        <v>0</v>
      </c>
      <c r="AI53" s="83">
        <v>0</v>
      </c>
      <c r="AJ53" s="69">
        <f>(241123.75+144379+6300)</f>
        <v>391802.75</v>
      </c>
    </row>
    <row r="54" spans="1:36" ht="20.45" customHeight="1">
      <c r="A54" s="78">
        <v>52</v>
      </c>
      <c r="B54" s="80" t="s">
        <v>1414</v>
      </c>
      <c r="C54" s="80" t="s">
        <v>1420</v>
      </c>
      <c r="D54" s="84">
        <f>'[1]wyk aktual'!E5</f>
        <v>0</v>
      </c>
      <c r="E54" s="84">
        <v>0</v>
      </c>
      <c r="F54" s="84">
        <f>'[1]wyk aktual'!F5</f>
        <v>0</v>
      </c>
      <c r="G54" s="84">
        <f>'[1]wyk aktual'!G5</f>
        <v>1</v>
      </c>
      <c r="H54" s="84">
        <f>'[1]wyk aktual'!H5</f>
        <v>0</v>
      </c>
      <c r="I54" s="84">
        <f>'[1]wyk aktual'!I5</f>
        <v>0</v>
      </c>
      <c r="J54" s="84">
        <f>'[1]wyk aktual'!J5</f>
        <v>0</v>
      </c>
      <c r="K54" s="84">
        <f>'[1]wyk aktual'!K5</f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4">
        <v>0</v>
      </c>
      <c r="S54" s="84">
        <v>0</v>
      </c>
      <c r="T54" s="84">
        <v>0</v>
      </c>
      <c r="U54" s="84">
        <v>0</v>
      </c>
      <c r="V54" s="84">
        <v>0</v>
      </c>
      <c r="W54" s="84">
        <v>0</v>
      </c>
      <c r="X54" s="81">
        <v>0</v>
      </c>
      <c r="Y54" s="82">
        <v>0</v>
      </c>
      <c r="Z54" s="82">
        <v>0</v>
      </c>
      <c r="AA54" s="82">
        <v>0</v>
      </c>
      <c r="AB54" s="82">
        <v>0</v>
      </c>
      <c r="AC54" s="83">
        <v>0</v>
      </c>
      <c r="AD54" s="83">
        <v>0</v>
      </c>
      <c r="AE54" s="83">
        <v>0</v>
      </c>
      <c r="AF54" s="83">
        <v>0</v>
      </c>
      <c r="AG54" s="83">
        <v>0</v>
      </c>
      <c r="AH54" s="83">
        <v>0</v>
      </c>
      <c r="AI54" s="83">
        <v>0</v>
      </c>
      <c r="AJ54" s="69">
        <f>69822.18+2550.82+5034.25+4053.74</f>
        <v>81460.990000000005</v>
      </c>
    </row>
    <row r="55" spans="1:36" ht="20.45" customHeight="1">
      <c r="A55" s="78">
        <v>53</v>
      </c>
      <c r="B55" s="80" t="s">
        <v>1367</v>
      </c>
      <c r="C55" s="80" t="s">
        <v>1421</v>
      </c>
      <c r="D55" s="84">
        <f>'[1]wyk aktual'!E24</f>
        <v>1</v>
      </c>
      <c r="E55" s="84">
        <v>0</v>
      </c>
      <c r="F55" s="84">
        <f>'[1]wyk aktual'!F24</f>
        <v>1</v>
      </c>
      <c r="G55" s="84">
        <f>'[1]wyk aktual'!G24</f>
        <v>0</v>
      </c>
      <c r="H55" s="84">
        <f>'[1]wyk aktual'!H24</f>
        <v>0</v>
      </c>
      <c r="I55" s="84">
        <f>'[1]wyk aktual'!I24</f>
        <v>0</v>
      </c>
      <c r="J55" s="84">
        <f>'[1]wyk aktual'!J24</f>
        <v>1</v>
      </c>
      <c r="K55" s="84">
        <f>'[1]wyk aktual'!K24</f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4">
        <v>0</v>
      </c>
      <c r="S55" s="84">
        <v>0</v>
      </c>
      <c r="T55" s="84">
        <v>0</v>
      </c>
      <c r="U55" s="84">
        <v>0</v>
      </c>
      <c r="V55" s="84">
        <v>0</v>
      </c>
      <c r="W55" s="84">
        <v>0</v>
      </c>
      <c r="X55" s="81">
        <v>0</v>
      </c>
      <c r="Y55" s="82">
        <v>0</v>
      </c>
      <c r="Z55" s="82">
        <v>0</v>
      </c>
      <c r="AA55" s="82">
        <v>0</v>
      </c>
      <c r="AB55" s="82">
        <v>0</v>
      </c>
      <c r="AC55" s="83">
        <v>0</v>
      </c>
      <c r="AD55" s="83">
        <v>0</v>
      </c>
      <c r="AE55" s="83">
        <v>0</v>
      </c>
      <c r="AF55" s="83">
        <v>0</v>
      </c>
      <c r="AG55" s="83">
        <v>0</v>
      </c>
      <c r="AH55" s="83">
        <v>0</v>
      </c>
      <c r="AI55" s="83">
        <v>0</v>
      </c>
      <c r="AJ55" s="69">
        <v>192898.2</v>
      </c>
    </row>
    <row r="56" spans="1:36" ht="20.45" customHeight="1">
      <c r="A56" s="78">
        <v>54</v>
      </c>
      <c r="B56" s="80" t="s">
        <v>1384</v>
      </c>
      <c r="C56" s="80" t="s">
        <v>1422</v>
      </c>
      <c r="D56" s="84">
        <f>'[1]wyk aktual'!E67</f>
        <v>1</v>
      </c>
      <c r="E56" s="84">
        <v>0</v>
      </c>
      <c r="F56" s="84">
        <f>'[1]wyk aktual'!F67</f>
        <v>0</v>
      </c>
      <c r="G56" s="84">
        <f>'[1]wyk aktual'!G67</f>
        <v>0</v>
      </c>
      <c r="H56" s="84">
        <f>'[1]wyk aktual'!H67</f>
        <v>0</v>
      </c>
      <c r="I56" s="84">
        <f>'[1]wyk aktual'!I67</f>
        <v>0</v>
      </c>
      <c r="J56" s="84">
        <f>'[1]wyk aktual'!J67</f>
        <v>0</v>
      </c>
      <c r="K56" s="84">
        <f>'[1]wyk aktual'!K67</f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4">
        <v>0</v>
      </c>
      <c r="S56" s="84">
        <v>0</v>
      </c>
      <c r="T56" s="84">
        <v>0</v>
      </c>
      <c r="U56" s="84">
        <v>0</v>
      </c>
      <c r="V56" s="84">
        <v>0</v>
      </c>
      <c r="W56" s="84">
        <v>0</v>
      </c>
      <c r="X56" s="81">
        <v>0</v>
      </c>
      <c r="Y56" s="82">
        <v>0</v>
      </c>
      <c r="Z56" s="82">
        <v>0</v>
      </c>
      <c r="AA56" s="82">
        <v>0</v>
      </c>
      <c r="AB56" s="82">
        <v>0</v>
      </c>
      <c r="AC56" s="83">
        <v>0</v>
      </c>
      <c r="AD56" s="83">
        <v>0</v>
      </c>
      <c r="AE56" s="83">
        <v>0</v>
      </c>
      <c r="AF56" s="83">
        <v>0</v>
      </c>
      <c r="AG56" s="83">
        <v>0</v>
      </c>
      <c r="AH56" s="83">
        <v>0</v>
      </c>
      <c r="AI56" s="83">
        <v>0</v>
      </c>
      <c r="AJ56" s="69">
        <v>101490</v>
      </c>
    </row>
    <row r="57" spans="1:36" ht="20.45" customHeight="1">
      <c r="A57" s="78">
        <v>55</v>
      </c>
      <c r="B57" s="80" t="s">
        <v>1373</v>
      </c>
      <c r="C57" s="80" t="s">
        <v>1423</v>
      </c>
      <c r="D57" s="84">
        <f>'[1]wyk aktual'!E41</f>
        <v>1</v>
      </c>
      <c r="E57" s="84">
        <v>0</v>
      </c>
      <c r="F57" s="84">
        <f>'[1]wyk aktual'!F41</f>
        <v>0</v>
      </c>
      <c r="G57" s="84">
        <f>'[1]wyk aktual'!G41</f>
        <v>0</v>
      </c>
      <c r="H57" s="84">
        <f>'[1]wyk aktual'!H41</f>
        <v>1</v>
      </c>
      <c r="I57" s="84">
        <f>'[1]wyk aktual'!I41</f>
        <v>0</v>
      </c>
      <c r="J57" s="84">
        <f>'[1]wyk aktual'!J41</f>
        <v>0</v>
      </c>
      <c r="K57" s="84">
        <f>'[1]wyk aktual'!K41</f>
        <v>1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V57" s="84">
        <v>0</v>
      </c>
      <c r="W57" s="84">
        <v>0</v>
      </c>
      <c r="X57" s="81">
        <v>0</v>
      </c>
      <c r="Y57" s="82">
        <v>0</v>
      </c>
      <c r="Z57" s="82">
        <v>0</v>
      </c>
      <c r="AA57" s="82">
        <v>0</v>
      </c>
      <c r="AB57" s="82">
        <v>0</v>
      </c>
      <c r="AC57" s="83">
        <v>0</v>
      </c>
      <c r="AD57" s="83">
        <v>0</v>
      </c>
      <c r="AE57" s="83">
        <v>0</v>
      </c>
      <c r="AF57" s="83">
        <v>0</v>
      </c>
      <c r="AG57" s="83">
        <v>0</v>
      </c>
      <c r="AH57" s="83">
        <v>0</v>
      </c>
      <c r="AI57" s="83">
        <v>0</v>
      </c>
      <c r="AJ57" s="69">
        <v>109360.43</v>
      </c>
    </row>
    <row r="58" spans="1:36" ht="20.45" customHeight="1">
      <c r="A58" s="78">
        <v>56</v>
      </c>
      <c r="B58" s="80" t="s">
        <v>1424</v>
      </c>
      <c r="C58" s="80" t="s">
        <v>1425</v>
      </c>
      <c r="D58" s="84">
        <f>'[1]wyk aktual'!E20</f>
        <v>0</v>
      </c>
      <c r="E58" s="84">
        <v>0</v>
      </c>
      <c r="F58" s="84">
        <f>'[1]wyk aktual'!F20</f>
        <v>1</v>
      </c>
      <c r="G58" s="84">
        <f>'[1]wyk aktual'!G20</f>
        <v>0</v>
      </c>
      <c r="H58" s="84">
        <f>'[1]wyk aktual'!H20</f>
        <v>0</v>
      </c>
      <c r="I58" s="84">
        <f>'[1]wyk aktual'!I20</f>
        <v>0</v>
      </c>
      <c r="J58" s="84">
        <f>'[1]wyk aktual'!J20</f>
        <v>0</v>
      </c>
      <c r="K58" s="84">
        <f>'[1]wyk aktual'!K20</f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V58" s="84">
        <v>0</v>
      </c>
      <c r="W58" s="84">
        <v>0</v>
      </c>
      <c r="X58" s="81">
        <v>0</v>
      </c>
      <c r="Y58" s="82">
        <v>0</v>
      </c>
      <c r="Z58" s="82">
        <v>0</v>
      </c>
      <c r="AA58" s="82">
        <v>0</v>
      </c>
      <c r="AB58" s="82">
        <v>0</v>
      </c>
      <c r="AC58" s="83">
        <v>0</v>
      </c>
      <c r="AD58" s="83">
        <v>0</v>
      </c>
      <c r="AE58" s="83">
        <v>0</v>
      </c>
      <c r="AF58" s="83">
        <v>0</v>
      </c>
      <c r="AG58" s="83">
        <v>0</v>
      </c>
      <c r="AH58" s="83">
        <v>0</v>
      </c>
      <c r="AI58" s="83">
        <v>0</v>
      </c>
      <c r="AJ58" s="69">
        <v>50385</v>
      </c>
    </row>
    <row r="59" spans="1:36" ht="20.45" customHeight="1">
      <c r="A59" s="78">
        <v>57</v>
      </c>
      <c r="B59" s="80" t="s">
        <v>1373</v>
      </c>
      <c r="C59" s="80" t="s">
        <v>1426</v>
      </c>
      <c r="D59" s="84">
        <f>'[1]wyk aktual'!E42</f>
        <v>1</v>
      </c>
      <c r="E59" s="84">
        <v>0</v>
      </c>
      <c r="F59" s="84">
        <f>'[1]wyk aktual'!F42</f>
        <v>0</v>
      </c>
      <c r="G59" s="84">
        <f>'[1]wyk aktual'!G42</f>
        <v>0</v>
      </c>
      <c r="H59" s="84">
        <f>'[1]wyk aktual'!H42</f>
        <v>0</v>
      </c>
      <c r="I59" s="84">
        <f>'[1]wyk aktual'!I42</f>
        <v>0</v>
      </c>
      <c r="J59" s="84">
        <f>'[1]wyk aktual'!J42</f>
        <v>0</v>
      </c>
      <c r="K59" s="84">
        <f>'[1]wyk aktual'!K42</f>
        <v>0</v>
      </c>
      <c r="L59" s="84">
        <v>0</v>
      </c>
      <c r="M59" s="84">
        <v>0</v>
      </c>
      <c r="N59" s="84">
        <v>0</v>
      </c>
      <c r="O59" s="84">
        <v>0</v>
      </c>
      <c r="P59" s="84">
        <v>0</v>
      </c>
      <c r="Q59" s="84">
        <v>0</v>
      </c>
      <c r="R59" s="84">
        <v>0</v>
      </c>
      <c r="S59" s="84">
        <v>0</v>
      </c>
      <c r="T59" s="84">
        <v>0</v>
      </c>
      <c r="U59" s="84">
        <v>0</v>
      </c>
      <c r="V59" s="84">
        <v>0</v>
      </c>
      <c r="W59" s="84">
        <v>0</v>
      </c>
      <c r="X59" s="81">
        <v>0</v>
      </c>
      <c r="Y59" s="82">
        <v>0</v>
      </c>
      <c r="Z59" s="82">
        <v>0</v>
      </c>
      <c r="AA59" s="82">
        <v>0</v>
      </c>
      <c r="AB59" s="82">
        <v>0</v>
      </c>
      <c r="AC59" s="83">
        <v>0</v>
      </c>
      <c r="AD59" s="83">
        <v>0</v>
      </c>
      <c r="AE59" s="83">
        <v>0</v>
      </c>
      <c r="AF59" s="83">
        <v>0</v>
      </c>
      <c r="AG59" s="83">
        <v>0</v>
      </c>
      <c r="AH59" s="83">
        <v>0</v>
      </c>
      <c r="AI59" s="83">
        <v>0</v>
      </c>
      <c r="AJ59" s="69">
        <v>108018.25</v>
      </c>
    </row>
    <row r="60" spans="1:36" ht="20.45" customHeight="1">
      <c r="A60" s="78">
        <v>58</v>
      </c>
      <c r="B60" s="96" t="s">
        <v>1409</v>
      </c>
      <c r="C60" s="80" t="s">
        <v>1427</v>
      </c>
      <c r="D60" s="84">
        <f>'[1]wyk aktual'!E62</f>
        <v>1</v>
      </c>
      <c r="E60" s="84">
        <v>82.8</v>
      </c>
      <c r="F60" s="84">
        <f>'[1]wyk aktual'!F62</f>
        <v>0</v>
      </c>
      <c r="G60" s="84">
        <f>'[1]wyk aktual'!G62</f>
        <v>0</v>
      </c>
      <c r="H60" s="84">
        <f>'[1]wyk aktual'!H62</f>
        <v>0</v>
      </c>
      <c r="I60" s="84">
        <f>'[1]wyk aktual'!I62</f>
        <v>0</v>
      </c>
      <c r="J60" s="84">
        <f>'[1]wyk aktual'!J62</f>
        <v>0</v>
      </c>
      <c r="K60" s="84">
        <f>'[1]wyk aktual'!K62</f>
        <v>0</v>
      </c>
      <c r="L60" s="84">
        <v>0</v>
      </c>
      <c r="M60" s="84">
        <v>0</v>
      </c>
      <c r="N60" s="84">
        <v>0</v>
      </c>
      <c r="O60" s="84">
        <v>0</v>
      </c>
      <c r="P60" s="84">
        <v>0</v>
      </c>
      <c r="Q60" s="84">
        <v>0</v>
      </c>
      <c r="R60" s="84">
        <v>0</v>
      </c>
      <c r="S60" s="84">
        <v>0</v>
      </c>
      <c r="T60" s="84">
        <v>0</v>
      </c>
      <c r="U60" s="84">
        <v>0</v>
      </c>
      <c r="V60" s="84">
        <v>0</v>
      </c>
      <c r="W60" s="84">
        <v>0</v>
      </c>
      <c r="X60" s="81">
        <v>0</v>
      </c>
      <c r="Y60" s="82">
        <v>0</v>
      </c>
      <c r="Z60" s="82">
        <v>0</v>
      </c>
      <c r="AA60" s="82">
        <v>0</v>
      </c>
      <c r="AB60" s="82">
        <v>0</v>
      </c>
      <c r="AC60" s="83">
        <v>0</v>
      </c>
      <c r="AD60" s="83">
        <v>0</v>
      </c>
      <c r="AE60" s="83">
        <v>0</v>
      </c>
      <c r="AF60" s="83">
        <v>0</v>
      </c>
      <c r="AG60" s="83">
        <v>0</v>
      </c>
      <c r="AH60" s="83">
        <v>0</v>
      </c>
      <c r="AI60" s="83">
        <v>0</v>
      </c>
      <c r="AJ60" s="69">
        <v>84258.7</v>
      </c>
    </row>
    <row r="61" spans="1:36" ht="20.45" customHeight="1">
      <c r="A61" s="78">
        <v>59</v>
      </c>
      <c r="B61" s="96" t="s">
        <v>1401</v>
      </c>
      <c r="C61" s="80" t="s">
        <v>1428</v>
      </c>
      <c r="D61" s="84">
        <f>'[1]wyk aktual'!E35</f>
        <v>1</v>
      </c>
      <c r="E61" s="84">
        <v>411</v>
      </c>
      <c r="F61" s="84">
        <f>'[1]wyk aktual'!F35</f>
        <v>1</v>
      </c>
      <c r="G61" s="84">
        <v>1</v>
      </c>
      <c r="H61" s="84">
        <f>'[1]wyk aktual'!H35</f>
        <v>0</v>
      </c>
      <c r="I61" s="84">
        <f>'[1]wyk aktual'!I35</f>
        <v>0</v>
      </c>
      <c r="J61" s="84">
        <f>'[1]wyk aktual'!J35</f>
        <v>0</v>
      </c>
      <c r="K61" s="84">
        <f>'[1]wyk aktual'!K35</f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4">
        <v>0</v>
      </c>
      <c r="S61" s="84">
        <v>2</v>
      </c>
      <c r="T61" s="84">
        <v>0</v>
      </c>
      <c r="U61" s="84">
        <v>0</v>
      </c>
      <c r="V61" s="84">
        <v>0</v>
      </c>
      <c r="W61" s="84">
        <v>0</v>
      </c>
      <c r="X61" s="81">
        <v>0</v>
      </c>
      <c r="Y61" s="82">
        <v>0</v>
      </c>
      <c r="Z61" s="82">
        <v>0</v>
      </c>
      <c r="AA61" s="82">
        <v>0</v>
      </c>
      <c r="AB61" s="82">
        <v>0</v>
      </c>
      <c r="AC61" s="83">
        <v>0</v>
      </c>
      <c r="AD61" s="83">
        <v>0</v>
      </c>
      <c r="AE61" s="83">
        <v>0</v>
      </c>
      <c r="AF61" s="83">
        <v>0</v>
      </c>
      <c r="AG61" s="83">
        <v>0</v>
      </c>
      <c r="AH61" s="83">
        <v>0</v>
      </c>
      <c r="AI61" s="83">
        <v>0</v>
      </c>
      <c r="AJ61" s="69">
        <f>439872.5+106882.38+15328.62</f>
        <v>562083.5</v>
      </c>
    </row>
    <row r="62" spans="1:36" ht="20.45" customHeight="1">
      <c r="A62" s="78">
        <v>60</v>
      </c>
      <c r="B62" s="80" t="s">
        <v>1358</v>
      </c>
      <c r="C62" s="80" t="s">
        <v>1429</v>
      </c>
      <c r="D62" s="84">
        <f>'[1]wyk aktual'!E30</f>
        <v>1</v>
      </c>
      <c r="E62" s="84">
        <v>0</v>
      </c>
      <c r="F62" s="84">
        <f>'[1]wyk aktual'!F30</f>
        <v>0</v>
      </c>
      <c r="G62" s="84">
        <f>'[1]wyk aktual'!G30</f>
        <v>0</v>
      </c>
      <c r="H62" s="84">
        <f>'[1]wyk aktual'!H30</f>
        <v>0</v>
      </c>
      <c r="I62" s="84">
        <f>'[1]wyk aktual'!I30</f>
        <v>0</v>
      </c>
      <c r="J62" s="84">
        <f>'[1]wyk aktual'!J30</f>
        <v>0</v>
      </c>
      <c r="K62" s="84">
        <f>'[1]wyk aktual'!K30</f>
        <v>1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4">
        <v>0</v>
      </c>
      <c r="S62" s="84">
        <v>0</v>
      </c>
      <c r="T62" s="84">
        <v>0</v>
      </c>
      <c r="U62" s="84">
        <v>0</v>
      </c>
      <c r="V62" s="84">
        <v>0</v>
      </c>
      <c r="W62" s="84">
        <v>0</v>
      </c>
      <c r="X62" s="81">
        <v>0</v>
      </c>
      <c r="Y62" s="82">
        <v>0</v>
      </c>
      <c r="Z62" s="82">
        <v>0</v>
      </c>
      <c r="AA62" s="82">
        <v>0</v>
      </c>
      <c r="AB62" s="82">
        <v>0</v>
      </c>
      <c r="AC62" s="83">
        <v>0</v>
      </c>
      <c r="AD62" s="83">
        <v>0</v>
      </c>
      <c r="AE62" s="83">
        <v>0</v>
      </c>
      <c r="AF62" s="83">
        <v>0</v>
      </c>
      <c r="AG62" s="83">
        <v>0</v>
      </c>
      <c r="AH62" s="83">
        <v>0</v>
      </c>
      <c r="AI62" s="83">
        <v>0</v>
      </c>
      <c r="AJ62" s="69">
        <v>100121.71</v>
      </c>
    </row>
    <row r="63" spans="1:36" ht="20.45" customHeight="1">
      <c r="A63" s="78">
        <v>61</v>
      </c>
      <c r="B63" s="80" t="s">
        <v>1358</v>
      </c>
      <c r="C63" s="80" t="s">
        <v>1430</v>
      </c>
      <c r="D63" s="84">
        <v>1</v>
      </c>
      <c r="E63" s="84">
        <v>0</v>
      </c>
      <c r="F63" s="84">
        <f>'[1]wyk aktual'!F31</f>
        <v>1</v>
      </c>
      <c r="G63" s="84">
        <f>'[1]wyk aktual'!G31</f>
        <v>0</v>
      </c>
      <c r="H63" s="84">
        <f>'[1]wyk aktual'!H31</f>
        <v>0</v>
      </c>
      <c r="I63" s="84">
        <f>'[1]wyk aktual'!I31</f>
        <v>0</v>
      </c>
      <c r="J63" s="84">
        <f>'[1]wyk aktual'!J31</f>
        <v>0</v>
      </c>
      <c r="K63" s="84">
        <v>1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4">
        <v>0</v>
      </c>
      <c r="S63" s="84">
        <v>0</v>
      </c>
      <c r="T63" s="84">
        <v>0</v>
      </c>
      <c r="U63" s="97">
        <v>1</v>
      </c>
      <c r="V63" s="84">
        <v>0</v>
      </c>
      <c r="W63" s="84">
        <v>2</v>
      </c>
      <c r="X63" s="81">
        <v>11</v>
      </c>
      <c r="Y63" s="82">
        <v>0</v>
      </c>
      <c r="Z63" s="82">
        <v>0</v>
      </c>
      <c r="AA63" s="82">
        <v>0</v>
      </c>
      <c r="AB63" s="82">
        <v>0</v>
      </c>
      <c r="AC63" s="83">
        <v>350</v>
      </c>
      <c r="AD63" s="83">
        <v>427</v>
      </c>
      <c r="AE63" s="83">
        <v>0</v>
      </c>
      <c r="AF63" s="83">
        <v>0</v>
      </c>
      <c r="AG63" s="83">
        <v>0</v>
      </c>
      <c r="AH63" s="83">
        <v>0</v>
      </c>
      <c r="AI63" s="83">
        <v>0</v>
      </c>
      <c r="AJ63" s="69">
        <f>601823+56040+13530</f>
        <v>671393</v>
      </c>
    </row>
    <row r="64" spans="1:36" ht="20.45" customHeight="1">
      <c r="A64" s="78">
        <v>62</v>
      </c>
      <c r="B64" s="80" t="s">
        <v>1431</v>
      </c>
      <c r="C64" s="80" t="s">
        <v>1432</v>
      </c>
      <c r="D64" s="84">
        <v>1</v>
      </c>
      <c r="E64" s="84">
        <v>0</v>
      </c>
      <c r="F64" s="84">
        <f>'[1]wyk aktual'!F17</f>
        <v>0</v>
      </c>
      <c r="G64" s="84">
        <f>'[1]wyk aktual'!G17</f>
        <v>0</v>
      </c>
      <c r="H64" s="84">
        <f>'[1]wyk aktual'!H17</f>
        <v>1</v>
      </c>
      <c r="I64" s="84">
        <f>'[1]wyk aktual'!I17</f>
        <v>0</v>
      </c>
      <c r="J64" s="84">
        <f>'[1]wyk aktual'!J17</f>
        <v>0</v>
      </c>
      <c r="K64" s="84">
        <f>'[1]wyk aktual'!K17</f>
        <v>0</v>
      </c>
      <c r="L64" s="84">
        <v>0</v>
      </c>
      <c r="M64" s="84">
        <v>0</v>
      </c>
      <c r="N64" s="84">
        <v>0</v>
      </c>
      <c r="O64" s="84">
        <v>0</v>
      </c>
      <c r="P64" s="84">
        <v>0</v>
      </c>
      <c r="Q64" s="84">
        <v>0</v>
      </c>
      <c r="R64" s="84">
        <v>0</v>
      </c>
      <c r="S64" s="84">
        <v>3</v>
      </c>
      <c r="T64" s="84">
        <v>0</v>
      </c>
      <c r="U64" s="84">
        <v>1</v>
      </c>
      <c r="V64" s="84">
        <v>0</v>
      </c>
      <c r="W64" s="84">
        <v>0</v>
      </c>
      <c r="X64" s="81">
        <v>3</v>
      </c>
      <c r="Y64" s="82">
        <v>0</v>
      </c>
      <c r="Z64" s="82">
        <v>0</v>
      </c>
      <c r="AA64" s="82">
        <v>1</v>
      </c>
      <c r="AB64" s="82">
        <v>0</v>
      </c>
      <c r="AC64" s="83">
        <f>228+8.1</f>
        <v>236.1</v>
      </c>
      <c r="AD64" s="83">
        <v>0</v>
      </c>
      <c r="AE64" s="83">
        <v>0</v>
      </c>
      <c r="AF64" s="83">
        <v>0</v>
      </c>
      <c r="AG64" s="83">
        <v>0</v>
      </c>
      <c r="AH64" s="83">
        <v>0</v>
      </c>
      <c r="AI64" s="83">
        <v>0</v>
      </c>
      <c r="AJ64" s="69">
        <f>(611149.29+119802+156456+96614.52+34960.7+11550+75446.69+12257.11)</f>
        <v>1118236.31</v>
      </c>
    </row>
    <row r="65" spans="1:37" ht="20.45" customHeight="1">
      <c r="A65" s="78">
        <v>63</v>
      </c>
      <c r="B65" s="80" t="s">
        <v>1349</v>
      </c>
      <c r="C65" s="80" t="s">
        <v>1433</v>
      </c>
      <c r="D65" s="84">
        <f>'[1]wyk aktual'!E10</f>
        <v>0</v>
      </c>
      <c r="E65" s="84">
        <v>0</v>
      </c>
      <c r="F65" s="84">
        <f>'[1]wyk aktual'!F10</f>
        <v>0</v>
      </c>
      <c r="G65" s="84">
        <f>'[1]wyk aktual'!G10</f>
        <v>0</v>
      </c>
      <c r="H65" s="98" t="s">
        <v>1434</v>
      </c>
      <c r="I65" s="84">
        <f>'[1]wyk aktual'!I10</f>
        <v>0</v>
      </c>
      <c r="J65" s="84">
        <f>'[1]wyk aktual'!J10</f>
        <v>0</v>
      </c>
      <c r="K65" s="84">
        <v>2</v>
      </c>
      <c r="L65" s="84">
        <v>0</v>
      </c>
      <c r="M65" s="84">
        <v>0</v>
      </c>
      <c r="N65" s="84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84">
        <v>0</v>
      </c>
      <c r="U65" s="84">
        <v>0</v>
      </c>
      <c r="V65" s="84">
        <v>0</v>
      </c>
      <c r="W65" s="84">
        <v>0</v>
      </c>
      <c r="X65" s="81">
        <v>0</v>
      </c>
      <c r="Y65" s="82">
        <v>0</v>
      </c>
      <c r="Z65" s="82">
        <v>0</v>
      </c>
      <c r="AA65" s="82">
        <v>0</v>
      </c>
      <c r="AB65" s="82">
        <v>0</v>
      </c>
      <c r="AC65" s="83">
        <v>0</v>
      </c>
      <c r="AD65" s="83">
        <v>0</v>
      </c>
      <c r="AE65" s="83">
        <v>0</v>
      </c>
      <c r="AF65" s="83">
        <v>0</v>
      </c>
      <c r="AG65" s="83">
        <v>0</v>
      </c>
      <c r="AH65" s="83">
        <v>0</v>
      </c>
      <c r="AI65" s="83">
        <v>0</v>
      </c>
      <c r="AJ65" s="69">
        <f>104482+37269</f>
        <v>141751</v>
      </c>
    </row>
    <row r="66" spans="1:37" ht="20.45" customHeight="1">
      <c r="A66" s="78">
        <v>64</v>
      </c>
      <c r="B66" s="80" t="s">
        <v>1435</v>
      </c>
      <c r="C66" s="80" t="s">
        <v>1436</v>
      </c>
      <c r="D66" s="84">
        <f>'[1]wyk aktual'!E63</f>
        <v>0</v>
      </c>
      <c r="E66" s="84">
        <v>0</v>
      </c>
      <c r="F66" s="84">
        <f>'[1]wyk aktual'!F63</f>
        <v>1</v>
      </c>
      <c r="G66" s="84">
        <f>'[1]wyk aktual'!G63</f>
        <v>0</v>
      </c>
      <c r="H66" s="84">
        <f>'[1]wyk aktual'!H63</f>
        <v>0</v>
      </c>
      <c r="I66" s="84">
        <f>'[1]wyk aktual'!I63</f>
        <v>0</v>
      </c>
      <c r="J66" s="84">
        <f>'[1]wyk aktual'!J63</f>
        <v>0</v>
      </c>
      <c r="K66" s="84">
        <v>2</v>
      </c>
      <c r="L66" s="84">
        <v>0</v>
      </c>
      <c r="M66" s="84">
        <v>0</v>
      </c>
      <c r="N66" s="84">
        <v>2</v>
      </c>
      <c r="O66" s="84">
        <v>0</v>
      </c>
      <c r="P66" s="84">
        <v>0</v>
      </c>
      <c r="Q66" s="84">
        <v>0</v>
      </c>
      <c r="R66" s="84">
        <v>0</v>
      </c>
      <c r="S66" s="84">
        <v>4</v>
      </c>
      <c r="T66" s="84">
        <v>0</v>
      </c>
      <c r="U66" s="84">
        <v>0</v>
      </c>
      <c r="V66" s="84">
        <v>0</v>
      </c>
      <c r="W66" s="84">
        <v>0</v>
      </c>
      <c r="X66" s="85">
        <v>1</v>
      </c>
      <c r="Y66" s="82">
        <v>0</v>
      </c>
      <c r="Z66" s="82">
        <v>0</v>
      </c>
      <c r="AA66" s="82">
        <v>0</v>
      </c>
      <c r="AB66" s="82">
        <v>0</v>
      </c>
      <c r="AC66" s="83">
        <v>0</v>
      </c>
      <c r="AD66" s="83">
        <v>0</v>
      </c>
      <c r="AE66" s="83">
        <v>0</v>
      </c>
      <c r="AF66" s="83">
        <v>0</v>
      </c>
      <c r="AG66" s="83">
        <v>0</v>
      </c>
      <c r="AH66" s="83">
        <v>0</v>
      </c>
      <c r="AI66" s="83">
        <v>0</v>
      </c>
      <c r="AJ66" s="69">
        <v>192812.01</v>
      </c>
    </row>
    <row r="67" spans="1:37" ht="20.45" customHeight="1">
      <c r="A67" s="78">
        <v>65</v>
      </c>
      <c r="B67" s="80" t="s">
        <v>1401</v>
      </c>
      <c r="C67" s="80" t="s">
        <v>1437</v>
      </c>
      <c r="D67" s="84">
        <f>'[1]wyk aktual'!E36</f>
        <v>1</v>
      </c>
      <c r="E67" s="84">
        <v>0</v>
      </c>
      <c r="F67" s="84">
        <f>'[1]wyk aktual'!F36</f>
        <v>0</v>
      </c>
      <c r="G67" s="84">
        <f>'[1]wyk aktual'!G36</f>
        <v>0</v>
      </c>
      <c r="H67" s="84">
        <f>'[1]wyk aktual'!H36</f>
        <v>1</v>
      </c>
      <c r="I67" s="84">
        <f>'[1]wyk aktual'!I36</f>
        <v>0</v>
      </c>
      <c r="J67" s="84">
        <f>'[1]wyk aktual'!J36</f>
        <v>0</v>
      </c>
      <c r="K67" s="84">
        <f>'[1]wyk aktual'!K36</f>
        <v>0</v>
      </c>
      <c r="L67" s="84">
        <v>0</v>
      </c>
      <c r="M67" s="84">
        <v>0</v>
      </c>
      <c r="N67" s="84">
        <v>0</v>
      </c>
      <c r="O67" s="84">
        <v>0</v>
      </c>
      <c r="P67" s="84">
        <v>0</v>
      </c>
      <c r="Q67" s="84">
        <v>0</v>
      </c>
      <c r="R67" s="84">
        <v>0</v>
      </c>
      <c r="S67" s="84">
        <v>0</v>
      </c>
      <c r="T67" s="84">
        <v>0</v>
      </c>
      <c r="U67" s="84">
        <v>0</v>
      </c>
      <c r="V67" s="84">
        <v>0</v>
      </c>
      <c r="W67" s="84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3">
        <v>0</v>
      </c>
      <c r="AD67" s="83">
        <v>0</v>
      </c>
      <c r="AE67" s="83">
        <v>0</v>
      </c>
      <c r="AF67" s="83">
        <v>0</v>
      </c>
      <c r="AG67" s="83">
        <v>0</v>
      </c>
      <c r="AH67" s="83">
        <v>0</v>
      </c>
      <c r="AI67" s="83">
        <v>0</v>
      </c>
      <c r="AJ67" s="69">
        <v>92953</v>
      </c>
    </row>
    <row r="68" spans="1:37" ht="27" customHeight="1">
      <c r="A68" s="78">
        <v>66</v>
      </c>
      <c r="B68" s="80" t="s">
        <v>1409</v>
      </c>
      <c r="C68" s="80" t="s">
        <v>1438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2</v>
      </c>
      <c r="K68" s="84">
        <v>0</v>
      </c>
      <c r="L68" s="84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16</v>
      </c>
      <c r="T68" s="85">
        <v>0</v>
      </c>
      <c r="U68" s="85">
        <v>0</v>
      </c>
      <c r="V68" s="82">
        <v>0</v>
      </c>
      <c r="W68" s="82">
        <v>0</v>
      </c>
      <c r="X68" s="82">
        <v>4</v>
      </c>
      <c r="Y68" s="82">
        <v>0</v>
      </c>
      <c r="Z68" s="82">
        <v>0</v>
      </c>
      <c r="AA68" s="82">
        <v>0</v>
      </c>
      <c r="AB68" s="82">
        <v>0</v>
      </c>
      <c r="AC68" s="83">
        <v>0</v>
      </c>
      <c r="AD68" s="83">
        <v>0</v>
      </c>
      <c r="AE68" s="83">
        <v>0</v>
      </c>
      <c r="AF68" s="83">
        <v>0</v>
      </c>
      <c r="AG68" s="83">
        <v>0</v>
      </c>
      <c r="AH68" s="83">
        <v>0</v>
      </c>
      <c r="AI68" s="83">
        <v>0</v>
      </c>
      <c r="AJ68" s="69">
        <v>239481</v>
      </c>
    </row>
    <row r="69" spans="1:37" ht="27" customHeight="1">
      <c r="A69" s="78">
        <v>67</v>
      </c>
      <c r="B69" s="80" t="s">
        <v>1371</v>
      </c>
      <c r="C69" s="80" t="s">
        <v>1439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v>0</v>
      </c>
      <c r="J69" s="84">
        <v>0</v>
      </c>
      <c r="K69" s="84">
        <v>0</v>
      </c>
      <c r="L69" s="84">
        <v>0</v>
      </c>
      <c r="M69" s="85">
        <v>1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2">
        <v>0</v>
      </c>
      <c r="W69" s="82">
        <v>0</v>
      </c>
      <c r="X69" s="81">
        <v>0</v>
      </c>
      <c r="Y69" s="82">
        <v>0</v>
      </c>
      <c r="Z69" s="82">
        <v>0</v>
      </c>
      <c r="AA69" s="82">
        <v>0</v>
      </c>
      <c r="AB69" s="82">
        <v>0</v>
      </c>
      <c r="AC69" s="83">
        <v>0</v>
      </c>
      <c r="AD69" s="83">
        <v>0</v>
      </c>
      <c r="AE69" s="83">
        <v>0</v>
      </c>
      <c r="AF69" s="83">
        <v>0</v>
      </c>
      <c r="AG69" s="83">
        <v>0</v>
      </c>
      <c r="AH69" s="83">
        <v>0</v>
      </c>
      <c r="AI69" s="83">
        <v>0</v>
      </c>
      <c r="AJ69" s="69">
        <v>9500</v>
      </c>
    </row>
    <row r="70" spans="1:37" ht="27" customHeight="1">
      <c r="A70" s="78">
        <v>68</v>
      </c>
      <c r="B70" s="80" t="s">
        <v>1371</v>
      </c>
      <c r="C70" s="80" t="s">
        <v>1440</v>
      </c>
      <c r="D70" s="84">
        <v>0</v>
      </c>
      <c r="E70" s="84">
        <v>0</v>
      </c>
      <c r="F70" s="84">
        <v>0</v>
      </c>
      <c r="G70" s="84">
        <v>0</v>
      </c>
      <c r="H70" s="84">
        <v>0</v>
      </c>
      <c r="I70" s="84">
        <v>0</v>
      </c>
      <c r="J70" s="84">
        <v>0</v>
      </c>
      <c r="K70" s="84">
        <v>0</v>
      </c>
      <c r="L70" s="84">
        <v>0</v>
      </c>
      <c r="M70" s="85">
        <v>1</v>
      </c>
      <c r="N70" s="85">
        <v>0</v>
      </c>
      <c r="O70" s="85">
        <v>0</v>
      </c>
      <c r="P70" s="85">
        <v>0</v>
      </c>
      <c r="Q70" s="85">
        <v>1</v>
      </c>
      <c r="R70" s="85">
        <v>1</v>
      </c>
      <c r="S70" s="85">
        <v>0</v>
      </c>
      <c r="T70" s="85">
        <v>0</v>
      </c>
      <c r="U70" s="85">
        <v>0</v>
      </c>
      <c r="V70" s="82">
        <v>0</v>
      </c>
      <c r="W70" s="82">
        <v>0</v>
      </c>
      <c r="X70" s="81">
        <v>0</v>
      </c>
      <c r="Y70" s="82">
        <v>0</v>
      </c>
      <c r="Z70" s="82">
        <v>0</v>
      </c>
      <c r="AA70" s="82">
        <v>0</v>
      </c>
      <c r="AB70" s="82">
        <v>0</v>
      </c>
      <c r="AC70" s="83">
        <v>0</v>
      </c>
      <c r="AD70" s="83">
        <v>0</v>
      </c>
      <c r="AE70" s="83">
        <v>0</v>
      </c>
      <c r="AF70" s="83">
        <v>0</v>
      </c>
      <c r="AG70" s="83">
        <v>0</v>
      </c>
      <c r="AH70" s="83">
        <v>0</v>
      </c>
      <c r="AI70" s="83">
        <v>0</v>
      </c>
      <c r="AJ70" s="69">
        <v>47014.94</v>
      </c>
    </row>
    <row r="71" spans="1:37" ht="27" customHeight="1">
      <c r="A71" s="78">
        <v>69</v>
      </c>
      <c r="B71" s="80" t="s">
        <v>1371</v>
      </c>
      <c r="C71" s="80" t="s">
        <v>1441</v>
      </c>
      <c r="D71" s="84">
        <v>0</v>
      </c>
      <c r="E71" s="84">
        <v>0</v>
      </c>
      <c r="F71" s="84">
        <v>0</v>
      </c>
      <c r="G71" s="84">
        <v>0</v>
      </c>
      <c r="H71" s="84">
        <v>0</v>
      </c>
      <c r="I71" s="84">
        <v>0</v>
      </c>
      <c r="J71" s="84">
        <v>0</v>
      </c>
      <c r="K71" s="84">
        <v>0</v>
      </c>
      <c r="L71" s="84">
        <v>0</v>
      </c>
      <c r="M71" s="85">
        <v>0</v>
      </c>
      <c r="N71" s="85">
        <v>0</v>
      </c>
      <c r="O71" s="85">
        <v>0</v>
      </c>
      <c r="P71" s="85">
        <v>2</v>
      </c>
      <c r="Q71" s="85">
        <v>3</v>
      </c>
      <c r="R71" s="85">
        <v>0</v>
      </c>
      <c r="S71" s="85">
        <v>0</v>
      </c>
      <c r="T71" s="85">
        <v>0</v>
      </c>
      <c r="U71" s="99">
        <v>4</v>
      </c>
      <c r="V71" s="82">
        <v>0</v>
      </c>
      <c r="W71" s="82">
        <v>0</v>
      </c>
      <c r="X71" s="81">
        <v>0</v>
      </c>
      <c r="Y71" s="82">
        <v>0</v>
      </c>
      <c r="Z71" s="82">
        <v>0</v>
      </c>
      <c r="AA71" s="82">
        <v>0</v>
      </c>
      <c r="AB71" s="82">
        <v>0</v>
      </c>
      <c r="AC71" s="83">
        <v>10000</v>
      </c>
      <c r="AD71" s="83">
        <v>317</v>
      </c>
      <c r="AE71" s="83">
        <v>0</v>
      </c>
      <c r="AF71" s="83">
        <v>0</v>
      </c>
      <c r="AG71" s="83">
        <v>0</v>
      </c>
      <c r="AH71" s="83">
        <v>0</v>
      </c>
      <c r="AI71" s="83">
        <v>0</v>
      </c>
      <c r="AJ71" s="69">
        <v>2387642.62</v>
      </c>
      <c r="AK71" s="88"/>
    </row>
    <row r="72" spans="1:37" ht="27" customHeight="1">
      <c r="A72" s="78">
        <v>70</v>
      </c>
      <c r="B72" s="80" t="s">
        <v>1371</v>
      </c>
      <c r="C72" s="80" t="s">
        <v>1442</v>
      </c>
      <c r="D72" s="84">
        <v>0</v>
      </c>
      <c r="E72" s="84">
        <v>0</v>
      </c>
      <c r="F72" s="84">
        <v>0</v>
      </c>
      <c r="G72" s="84">
        <v>0</v>
      </c>
      <c r="H72" s="84">
        <v>0</v>
      </c>
      <c r="I72" s="84">
        <v>0</v>
      </c>
      <c r="J72" s="84">
        <v>0</v>
      </c>
      <c r="K72" s="84">
        <v>0</v>
      </c>
      <c r="L72" s="84">
        <v>0</v>
      </c>
      <c r="M72" s="85">
        <v>0</v>
      </c>
      <c r="N72" s="85">
        <v>0</v>
      </c>
      <c r="O72" s="85">
        <v>0</v>
      </c>
      <c r="P72" s="85">
        <v>0</v>
      </c>
      <c r="Q72" s="85">
        <v>1</v>
      </c>
      <c r="R72" s="85">
        <v>0</v>
      </c>
      <c r="S72" s="85">
        <v>0</v>
      </c>
      <c r="T72" s="85">
        <v>0</v>
      </c>
      <c r="U72" s="85">
        <v>0</v>
      </c>
      <c r="V72" s="82">
        <v>0</v>
      </c>
      <c r="W72" s="82">
        <v>0</v>
      </c>
      <c r="X72" s="81">
        <v>0</v>
      </c>
      <c r="Y72" s="82">
        <v>0</v>
      </c>
      <c r="Z72" s="82">
        <v>0</v>
      </c>
      <c r="AA72" s="82">
        <v>0</v>
      </c>
      <c r="AB72" s="82">
        <v>0</v>
      </c>
      <c r="AC72" s="83">
        <v>0</v>
      </c>
      <c r="AD72" s="83">
        <v>0</v>
      </c>
      <c r="AE72" s="83">
        <v>0</v>
      </c>
      <c r="AF72" s="83">
        <v>0</v>
      </c>
      <c r="AG72" s="83">
        <v>0</v>
      </c>
      <c r="AH72" s="83">
        <v>0</v>
      </c>
      <c r="AI72" s="83">
        <v>0</v>
      </c>
      <c r="AJ72" s="69">
        <v>22814.92</v>
      </c>
    </row>
    <row r="73" spans="1:37" ht="27" customHeight="1">
      <c r="A73" s="78">
        <v>71</v>
      </c>
      <c r="B73" s="80" t="s">
        <v>1371</v>
      </c>
      <c r="C73" s="80" t="s">
        <v>1443</v>
      </c>
      <c r="D73" s="84">
        <v>0</v>
      </c>
      <c r="E73" s="84">
        <v>0</v>
      </c>
      <c r="F73" s="84">
        <v>0</v>
      </c>
      <c r="G73" s="84">
        <v>0</v>
      </c>
      <c r="H73" s="84">
        <v>0</v>
      </c>
      <c r="I73" s="84">
        <v>0</v>
      </c>
      <c r="J73" s="84">
        <v>0</v>
      </c>
      <c r="K73" s="84">
        <v>0</v>
      </c>
      <c r="L73" s="84">
        <v>0</v>
      </c>
      <c r="M73" s="85">
        <v>0</v>
      </c>
      <c r="N73" s="85">
        <v>0</v>
      </c>
      <c r="O73" s="85">
        <v>0</v>
      </c>
      <c r="P73" s="85">
        <v>0</v>
      </c>
      <c r="Q73" s="85">
        <v>2</v>
      </c>
      <c r="R73" s="85">
        <v>0</v>
      </c>
      <c r="S73" s="85">
        <v>0</v>
      </c>
      <c r="T73" s="85">
        <v>0</v>
      </c>
      <c r="U73" s="85">
        <v>0</v>
      </c>
      <c r="V73" s="82">
        <v>0</v>
      </c>
      <c r="W73" s="82">
        <v>0</v>
      </c>
      <c r="X73" s="81">
        <v>0</v>
      </c>
      <c r="Y73" s="82">
        <v>0</v>
      </c>
      <c r="Z73" s="82">
        <v>0</v>
      </c>
      <c r="AA73" s="82">
        <v>0</v>
      </c>
      <c r="AB73" s="82">
        <v>0</v>
      </c>
      <c r="AC73" s="83">
        <v>0</v>
      </c>
      <c r="AD73" s="83">
        <v>0</v>
      </c>
      <c r="AE73" s="83">
        <v>0</v>
      </c>
      <c r="AF73" s="83">
        <v>0</v>
      </c>
      <c r="AG73" s="83">
        <v>0</v>
      </c>
      <c r="AH73" s="83">
        <v>0</v>
      </c>
      <c r="AI73" s="83">
        <v>0</v>
      </c>
      <c r="AJ73" s="69">
        <v>46629.88</v>
      </c>
    </row>
    <row r="74" spans="1:37" ht="27" customHeight="1">
      <c r="A74" s="78">
        <v>72</v>
      </c>
      <c r="B74" s="80" t="s">
        <v>1371</v>
      </c>
      <c r="C74" s="80" t="s">
        <v>1444</v>
      </c>
      <c r="D74" s="84">
        <v>0</v>
      </c>
      <c r="E74" s="84">
        <v>0</v>
      </c>
      <c r="F74" s="84">
        <v>0</v>
      </c>
      <c r="G74" s="84">
        <v>0</v>
      </c>
      <c r="H74" s="84">
        <v>0</v>
      </c>
      <c r="I74" s="84">
        <v>0</v>
      </c>
      <c r="J74" s="84">
        <v>0</v>
      </c>
      <c r="K74" s="84">
        <v>0</v>
      </c>
      <c r="L74" s="84">
        <v>0</v>
      </c>
      <c r="M74" s="85">
        <v>0</v>
      </c>
      <c r="N74" s="85">
        <v>0</v>
      </c>
      <c r="O74" s="85">
        <v>0</v>
      </c>
      <c r="P74" s="85">
        <v>1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2">
        <v>0</v>
      </c>
      <c r="W74" s="82">
        <v>0</v>
      </c>
      <c r="X74" s="81">
        <v>0</v>
      </c>
      <c r="Y74" s="82">
        <v>0</v>
      </c>
      <c r="Z74" s="82">
        <v>0</v>
      </c>
      <c r="AA74" s="82">
        <v>0</v>
      </c>
      <c r="AB74" s="82">
        <v>0</v>
      </c>
      <c r="AC74" s="83">
        <v>0</v>
      </c>
      <c r="AD74" s="83">
        <v>0</v>
      </c>
      <c r="AE74" s="83">
        <v>0</v>
      </c>
      <c r="AF74" s="83">
        <v>0</v>
      </c>
      <c r="AG74" s="83">
        <v>0</v>
      </c>
      <c r="AH74" s="83">
        <v>0</v>
      </c>
      <c r="AI74" s="83">
        <v>0</v>
      </c>
      <c r="AJ74" s="69">
        <v>103924.24</v>
      </c>
    </row>
    <row r="75" spans="1:37" ht="27" customHeight="1">
      <c r="A75" s="78">
        <v>73</v>
      </c>
      <c r="B75" s="80" t="s">
        <v>1371</v>
      </c>
      <c r="C75" s="80" t="s">
        <v>1445</v>
      </c>
      <c r="D75" s="84">
        <v>0</v>
      </c>
      <c r="E75" s="84">
        <v>0</v>
      </c>
      <c r="F75" s="84">
        <v>0</v>
      </c>
      <c r="G75" s="84">
        <v>0</v>
      </c>
      <c r="H75" s="84">
        <v>0</v>
      </c>
      <c r="I75" s="84">
        <v>0</v>
      </c>
      <c r="J75" s="84">
        <v>0</v>
      </c>
      <c r="K75" s="84">
        <v>0</v>
      </c>
      <c r="L75" s="84">
        <v>0</v>
      </c>
      <c r="M75" s="85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85">
        <v>1</v>
      </c>
      <c r="U75" s="85">
        <v>0</v>
      </c>
      <c r="V75" s="82">
        <v>0</v>
      </c>
      <c r="W75" s="82">
        <v>0</v>
      </c>
      <c r="X75" s="81">
        <v>0</v>
      </c>
      <c r="Y75" s="82">
        <v>0</v>
      </c>
      <c r="Z75" s="82">
        <v>0</v>
      </c>
      <c r="AA75" s="82">
        <v>0</v>
      </c>
      <c r="AB75" s="82">
        <v>0</v>
      </c>
      <c r="AC75" s="83">
        <v>30</v>
      </c>
      <c r="AD75" s="83">
        <v>0</v>
      </c>
      <c r="AE75" s="83">
        <v>0</v>
      </c>
      <c r="AF75" s="83">
        <v>0</v>
      </c>
      <c r="AG75" s="83">
        <v>0</v>
      </c>
      <c r="AH75" s="83">
        <v>0</v>
      </c>
      <c r="AI75" s="83">
        <v>0</v>
      </c>
      <c r="AJ75" s="69">
        <v>78506.850000000006</v>
      </c>
    </row>
    <row r="76" spans="1:37" ht="27" customHeight="1">
      <c r="A76" s="78">
        <v>74</v>
      </c>
      <c r="B76" s="80" t="s">
        <v>1362</v>
      </c>
      <c r="C76" s="80" t="s">
        <v>1446</v>
      </c>
      <c r="D76" s="84">
        <v>0</v>
      </c>
      <c r="E76" s="84">
        <v>0</v>
      </c>
      <c r="F76" s="84">
        <v>0</v>
      </c>
      <c r="G76" s="84">
        <v>0</v>
      </c>
      <c r="H76" s="84">
        <v>0</v>
      </c>
      <c r="I76" s="84">
        <v>0</v>
      </c>
      <c r="J76" s="84">
        <v>0</v>
      </c>
      <c r="K76" s="84">
        <v>0</v>
      </c>
      <c r="L76" s="84">
        <v>0</v>
      </c>
      <c r="M76" s="85">
        <v>0</v>
      </c>
      <c r="N76" s="85">
        <v>0</v>
      </c>
      <c r="O76" s="85">
        <v>0</v>
      </c>
      <c r="P76" s="85">
        <v>0</v>
      </c>
      <c r="Q76" s="85">
        <v>0</v>
      </c>
      <c r="R76" s="85">
        <v>0</v>
      </c>
      <c r="S76" s="85">
        <v>0</v>
      </c>
      <c r="T76" s="85">
        <v>0</v>
      </c>
      <c r="U76" s="85">
        <v>74</v>
      </c>
      <c r="V76" s="82">
        <v>1</v>
      </c>
      <c r="W76" s="82">
        <v>2</v>
      </c>
      <c r="X76" s="81">
        <v>1</v>
      </c>
      <c r="Y76" s="82">
        <v>0</v>
      </c>
      <c r="Z76" s="82">
        <v>0</v>
      </c>
      <c r="AA76" s="82">
        <v>0</v>
      </c>
      <c r="AB76" s="82">
        <v>0</v>
      </c>
      <c r="AC76" s="83">
        <v>0</v>
      </c>
      <c r="AD76" s="83">
        <v>0</v>
      </c>
      <c r="AE76" s="83">
        <v>0</v>
      </c>
      <c r="AF76" s="83">
        <v>1</v>
      </c>
      <c r="AG76" s="83">
        <v>0</v>
      </c>
      <c r="AH76" s="83">
        <v>0</v>
      </c>
      <c r="AI76" s="83">
        <v>0</v>
      </c>
      <c r="AJ76" s="69">
        <f>1443836.06+147600</f>
        <v>1591436.06</v>
      </c>
      <c r="AK76" s="88"/>
    </row>
    <row r="77" spans="1:37" ht="27" customHeight="1">
      <c r="A77" s="78">
        <v>75</v>
      </c>
      <c r="B77" s="80" t="s">
        <v>1447</v>
      </c>
      <c r="C77" s="80" t="s">
        <v>1448</v>
      </c>
      <c r="D77" s="84">
        <v>1</v>
      </c>
      <c r="E77" s="84">
        <v>0</v>
      </c>
      <c r="F77" s="84">
        <v>0</v>
      </c>
      <c r="G77" s="84">
        <v>0</v>
      </c>
      <c r="H77" s="84">
        <v>0</v>
      </c>
      <c r="I77" s="84">
        <v>0</v>
      </c>
      <c r="J77" s="84">
        <v>0</v>
      </c>
      <c r="K77" s="84">
        <v>1</v>
      </c>
      <c r="L77" s="84">
        <v>0</v>
      </c>
      <c r="M77" s="85">
        <v>0</v>
      </c>
      <c r="N77" s="85">
        <v>1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24</v>
      </c>
      <c r="V77" s="82">
        <v>0</v>
      </c>
      <c r="W77" s="82">
        <v>1</v>
      </c>
      <c r="X77" s="81">
        <v>1</v>
      </c>
      <c r="Y77" s="82">
        <v>0</v>
      </c>
      <c r="Z77" s="82">
        <v>0</v>
      </c>
      <c r="AA77" s="82">
        <v>0</v>
      </c>
      <c r="AB77" s="82">
        <v>0</v>
      </c>
      <c r="AC77" s="83">
        <f>4973+25</f>
        <v>4998</v>
      </c>
      <c r="AD77" s="83">
        <v>0</v>
      </c>
      <c r="AE77" s="83">
        <v>0</v>
      </c>
      <c r="AF77" s="83">
        <v>0</v>
      </c>
      <c r="AG77" s="83">
        <v>0</v>
      </c>
      <c r="AH77" s="83">
        <v>0</v>
      </c>
      <c r="AI77" s="83">
        <v>0</v>
      </c>
      <c r="AJ77" s="69">
        <f>(312292.23+52520+82362-1230+28169.91)</f>
        <v>474114.13999999996</v>
      </c>
    </row>
    <row r="78" spans="1:37" ht="27" customHeight="1">
      <c r="A78" s="78">
        <v>76</v>
      </c>
      <c r="B78" s="80" t="s">
        <v>1362</v>
      </c>
      <c r="C78" s="80" t="s">
        <v>1449</v>
      </c>
      <c r="D78" s="84">
        <v>0</v>
      </c>
      <c r="E78" s="84">
        <v>0</v>
      </c>
      <c r="F78" s="84">
        <v>0</v>
      </c>
      <c r="G78" s="84">
        <v>0</v>
      </c>
      <c r="H78" s="84">
        <v>0</v>
      </c>
      <c r="I78" s="84">
        <v>0</v>
      </c>
      <c r="J78" s="84">
        <v>0</v>
      </c>
      <c r="K78" s="84">
        <v>0</v>
      </c>
      <c r="L78" s="84">
        <v>0</v>
      </c>
      <c r="M78" s="84">
        <v>0</v>
      </c>
      <c r="N78" s="84">
        <v>0</v>
      </c>
      <c r="O78" s="84">
        <v>0</v>
      </c>
      <c r="P78" s="84">
        <v>0</v>
      </c>
      <c r="Q78" s="84">
        <v>0</v>
      </c>
      <c r="R78" s="84">
        <v>0</v>
      </c>
      <c r="S78" s="84">
        <v>0</v>
      </c>
      <c r="T78" s="84">
        <v>0</v>
      </c>
      <c r="U78" s="84">
        <v>0</v>
      </c>
      <c r="V78" s="82">
        <v>1</v>
      </c>
      <c r="W78" s="82">
        <v>0</v>
      </c>
      <c r="X78" s="81">
        <v>0</v>
      </c>
      <c r="Y78" s="82">
        <v>0</v>
      </c>
      <c r="Z78" s="82">
        <v>0</v>
      </c>
      <c r="AA78" s="82">
        <v>0</v>
      </c>
      <c r="AB78" s="82">
        <v>0</v>
      </c>
      <c r="AC78" s="83">
        <v>628</v>
      </c>
      <c r="AD78" s="83">
        <v>0</v>
      </c>
      <c r="AE78" s="83">
        <v>0</v>
      </c>
      <c r="AF78" s="83">
        <v>0</v>
      </c>
      <c r="AG78" s="83">
        <v>0</v>
      </c>
      <c r="AH78" s="83">
        <v>0</v>
      </c>
      <c r="AI78" s="83">
        <v>0</v>
      </c>
      <c r="AJ78" s="69">
        <f>(509108.84+356636)</f>
        <v>865744.84000000008</v>
      </c>
    </row>
    <row r="79" spans="1:37" ht="27" customHeight="1">
      <c r="A79" s="78">
        <v>77</v>
      </c>
      <c r="B79" s="80" t="s">
        <v>1401</v>
      </c>
      <c r="C79" s="80" t="s">
        <v>1450</v>
      </c>
      <c r="D79" s="84">
        <v>1</v>
      </c>
      <c r="E79" s="84">
        <v>0</v>
      </c>
      <c r="F79" s="84">
        <v>1</v>
      </c>
      <c r="G79" s="84">
        <v>0</v>
      </c>
      <c r="H79" s="84">
        <v>0</v>
      </c>
      <c r="I79" s="84">
        <v>0</v>
      </c>
      <c r="J79" s="84">
        <v>1</v>
      </c>
      <c r="K79" s="84">
        <v>0</v>
      </c>
      <c r="L79" s="84">
        <v>0</v>
      </c>
      <c r="M79" s="84">
        <v>0</v>
      </c>
      <c r="N79" s="84">
        <v>0</v>
      </c>
      <c r="O79" s="84">
        <v>0</v>
      </c>
      <c r="P79" s="84">
        <v>0</v>
      </c>
      <c r="Q79" s="84">
        <v>0</v>
      </c>
      <c r="R79" s="84">
        <v>0</v>
      </c>
      <c r="S79" s="84">
        <v>0</v>
      </c>
      <c r="T79" s="84">
        <v>0</v>
      </c>
      <c r="U79" s="84">
        <v>0</v>
      </c>
      <c r="V79" s="82">
        <v>0</v>
      </c>
      <c r="W79" s="82">
        <v>0</v>
      </c>
      <c r="X79" s="81">
        <v>0</v>
      </c>
      <c r="Y79" s="82">
        <v>0</v>
      </c>
      <c r="Z79" s="82">
        <v>0</v>
      </c>
      <c r="AA79" s="82">
        <v>0</v>
      </c>
      <c r="AB79" s="82">
        <v>0</v>
      </c>
      <c r="AC79" s="83">
        <v>627.57000000000005</v>
      </c>
      <c r="AD79" s="83">
        <v>0</v>
      </c>
      <c r="AE79" s="83">
        <v>0</v>
      </c>
      <c r="AF79" s="83">
        <v>0</v>
      </c>
      <c r="AG79" s="83">
        <v>0</v>
      </c>
      <c r="AH79" s="83">
        <v>0</v>
      </c>
      <c r="AI79" s="83">
        <v>0</v>
      </c>
      <c r="AJ79" s="100">
        <f>(647618.1+156920.92+30873+3669.09+198804.1)</f>
        <v>1037885.21</v>
      </c>
    </row>
    <row r="80" spans="1:37" ht="27" customHeight="1">
      <c r="A80" s="78">
        <v>78</v>
      </c>
      <c r="B80" s="80" t="s">
        <v>1371</v>
      </c>
      <c r="C80" s="80" t="s">
        <v>1451</v>
      </c>
      <c r="D80" s="84">
        <v>0</v>
      </c>
      <c r="E80" s="84">
        <v>0</v>
      </c>
      <c r="F80" s="84">
        <v>0</v>
      </c>
      <c r="G80" s="84">
        <v>0</v>
      </c>
      <c r="H80" s="84">
        <v>0</v>
      </c>
      <c r="I80" s="84">
        <v>0</v>
      </c>
      <c r="J80" s="84">
        <v>0</v>
      </c>
      <c r="K80" s="84">
        <v>0</v>
      </c>
      <c r="L80" s="84">
        <v>0</v>
      </c>
      <c r="M80" s="84">
        <v>0</v>
      </c>
      <c r="N80" s="84">
        <v>0</v>
      </c>
      <c r="O80" s="84">
        <v>0</v>
      </c>
      <c r="P80" s="84">
        <v>0</v>
      </c>
      <c r="Q80" s="84">
        <v>0</v>
      </c>
      <c r="R80" s="84">
        <v>0</v>
      </c>
      <c r="S80" s="84">
        <v>0</v>
      </c>
      <c r="T80" s="84">
        <v>0</v>
      </c>
      <c r="U80" s="84">
        <v>0</v>
      </c>
      <c r="V80" s="82">
        <v>0</v>
      </c>
      <c r="W80" s="82">
        <v>0</v>
      </c>
      <c r="X80" s="81">
        <v>1</v>
      </c>
      <c r="Y80" s="82">
        <v>0</v>
      </c>
      <c r="Z80" s="82">
        <v>0</v>
      </c>
      <c r="AA80" s="82">
        <v>0</v>
      </c>
      <c r="AB80" s="82">
        <v>0</v>
      </c>
      <c r="AC80" s="83">
        <v>0</v>
      </c>
      <c r="AD80" s="83">
        <v>0</v>
      </c>
      <c r="AE80" s="83">
        <v>0</v>
      </c>
      <c r="AF80" s="83">
        <v>0</v>
      </c>
      <c r="AG80" s="83">
        <v>0</v>
      </c>
      <c r="AH80" s="83">
        <v>0</v>
      </c>
      <c r="AI80" s="83">
        <v>0</v>
      </c>
      <c r="AJ80" s="101">
        <v>35670</v>
      </c>
    </row>
    <row r="81" spans="1:36" ht="27" customHeight="1">
      <c r="A81" s="78">
        <v>79</v>
      </c>
      <c r="B81" s="80" t="s">
        <v>1371</v>
      </c>
      <c r="C81" s="80" t="s">
        <v>1452</v>
      </c>
      <c r="D81" s="84">
        <v>0</v>
      </c>
      <c r="E81" s="84">
        <v>0</v>
      </c>
      <c r="F81" s="84">
        <v>0</v>
      </c>
      <c r="G81" s="84">
        <v>0</v>
      </c>
      <c r="H81" s="84">
        <v>0</v>
      </c>
      <c r="I81" s="84">
        <v>0</v>
      </c>
      <c r="J81" s="84">
        <v>0</v>
      </c>
      <c r="K81" s="84">
        <v>0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0</v>
      </c>
      <c r="S81" s="84">
        <v>0</v>
      </c>
      <c r="T81" s="84">
        <v>0</v>
      </c>
      <c r="U81" s="84">
        <v>0</v>
      </c>
      <c r="V81" s="84">
        <v>0</v>
      </c>
      <c r="W81" s="84">
        <v>0</v>
      </c>
      <c r="X81" s="81">
        <v>1</v>
      </c>
      <c r="Y81" s="82">
        <v>0</v>
      </c>
      <c r="Z81" s="82">
        <v>0</v>
      </c>
      <c r="AA81" s="82">
        <v>0</v>
      </c>
      <c r="AB81" s="82">
        <v>0</v>
      </c>
      <c r="AC81" s="83">
        <v>0</v>
      </c>
      <c r="AD81" s="83">
        <v>0</v>
      </c>
      <c r="AE81" s="83">
        <v>0</v>
      </c>
      <c r="AF81" s="83">
        <v>0</v>
      </c>
      <c r="AG81" s="83">
        <v>0</v>
      </c>
      <c r="AH81" s="83">
        <v>0</v>
      </c>
      <c r="AI81" s="83">
        <v>0</v>
      </c>
      <c r="AJ81" s="101">
        <v>35670</v>
      </c>
    </row>
    <row r="82" spans="1:36" ht="51.75" customHeight="1">
      <c r="A82" s="78">
        <v>80</v>
      </c>
      <c r="B82" s="80" t="s">
        <v>1453</v>
      </c>
      <c r="C82" s="80" t="s">
        <v>1454</v>
      </c>
      <c r="D82" s="84">
        <v>0</v>
      </c>
      <c r="E82" s="84">
        <v>0</v>
      </c>
      <c r="F82" s="84">
        <v>0</v>
      </c>
      <c r="G82" s="84">
        <v>0</v>
      </c>
      <c r="H82" s="84">
        <v>0</v>
      </c>
      <c r="I82" s="84">
        <v>0</v>
      </c>
      <c r="J82" s="84">
        <v>0</v>
      </c>
      <c r="K82" s="84">
        <v>0</v>
      </c>
      <c r="L82" s="84">
        <v>0</v>
      </c>
      <c r="M82" s="84">
        <v>0</v>
      </c>
      <c r="N82" s="84">
        <v>0</v>
      </c>
      <c r="O82" s="84">
        <v>0</v>
      </c>
      <c r="P82" s="84">
        <v>0</v>
      </c>
      <c r="Q82" s="84">
        <v>0</v>
      </c>
      <c r="R82" s="84">
        <v>0</v>
      </c>
      <c r="S82" s="84">
        <v>0</v>
      </c>
      <c r="T82" s="84">
        <v>0</v>
      </c>
      <c r="U82" s="84">
        <v>0</v>
      </c>
      <c r="V82" s="84">
        <v>0</v>
      </c>
      <c r="W82" s="84">
        <v>0</v>
      </c>
      <c r="X82" s="84">
        <v>0</v>
      </c>
      <c r="Y82" s="84">
        <v>0</v>
      </c>
      <c r="Z82" s="84">
        <v>0</v>
      </c>
      <c r="AA82" s="84">
        <v>0</v>
      </c>
      <c r="AB82" s="84">
        <v>0</v>
      </c>
      <c r="AC82" s="102">
        <v>0</v>
      </c>
      <c r="AD82" s="84">
        <v>0</v>
      </c>
      <c r="AE82" s="84">
        <v>0</v>
      </c>
      <c r="AF82" s="83">
        <v>0</v>
      </c>
      <c r="AG82" s="83">
        <v>0</v>
      </c>
      <c r="AH82" s="83">
        <v>0</v>
      </c>
      <c r="AI82" s="83">
        <v>0</v>
      </c>
      <c r="AJ82" s="101">
        <v>3000000</v>
      </c>
    </row>
    <row r="83" spans="1:36" ht="51.75" customHeight="1">
      <c r="A83" s="78">
        <v>81</v>
      </c>
      <c r="B83" s="80" t="s">
        <v>1418</v>
      </c>
      <c r="C83" s="80" t="s">
        <v>1455</v>
      </c>
      <c r="D83" s="84">
        <v>0</v>
      </c>
      <c r="E83" s="84">
        <v>0</v>
      </c>
      <c r="F83" s="84">
        <v>0</v>
      </c>
      <c r="G83" s="84">
        <v>0</v>
      </c>
      <c r="H83" s="84">
        <v>0</v>
      </c>
      <c r="I83" s="84">
        <v>0</v>
      </c>
      <c r="J83" s="84">
        <v>0</v>
      </c>
      <c r="K83" s="84">
        <v>5</v>
      </c>
      <c r="L83" s="84">
        <v>0</v>
      </c>
      <c r="M83" s="84">
        <v>0</v>
      </c>
      <c r="N83" s="84">
        <v>0</v>
      </c>
      <c r="O83" s="84">
        <v>0</v>
      </c>
      <c r="P83" s="84">
        <v>0</v>
      </c>
      <c r="Q83" s="84">
        <v>0</v>
      </c>
      <c r="R83" s="84">
        <v>0</v>
      </c>
      <c r="S83" s="84">
        <v>0</v>
      </c>
      <c r="T83" s="84">
        <v>0</v>
      </c>
      <c r="U83" s="84">
        <v>0</v>
      </c>
      <c r="V83" s="84">
        <v>0</v>
      </c>
      <c r="W83" s="84">
        <v>1</v>
      </c>
      <c r="X83" s="81">
        <v>6</v>
      </c>
      <c r="Y83" s="82">
        <v>0</v>
      </c>
      <c r="Z83" s="82">
        <v>0</v>
      </c>
      <c r="AA83" s="82">
        <v>0</v>
      </c>
      <c r="AB83" s="82">
        <v>0</v>
      </c>
      <c r="AC83" s="83">
        <f>48.4+1140</f>
        <v>1188.4000000000001</v>
      </c>
      <c r="AD83" s="84">
        <v>0</v>
      </c>
      <c r="AE83" s="84">
        <v>0</v>
      </c>
      <c r="AF83" s="83">
        <v>0</v>
      </c>
      <c r="AG83" s="83">
        <v>0</v>
      </c>
      <c r="AH83" s="83">
        <v>0</v>
      </c>
      <c r="AI83" s="83">
        <v>0</v>
      </c>
      <c r="AJ83" s="101">
        <f>61209.86+797171.44+6765+43173</f>
        <v>908319.29999999993</v>
      </c>
    </row>
    <row r="84" spans="1:36" ht="51.75" customHeight="1">
      <c r="A84" s="78">
        <v>82</v>
      </c>
      <c r="B84" s="80" t="s">
        <v>1435</v>
      </c>
      <c r="C84" s="80" t="s">
        <v>1456</v>
      </c>
      <c r="D84" s="84">
        <v>0</v>
      </c>
      <c r="E84" s="84">
        <v>0</v>
      </c>
      <c r="F84" s="84">
        <v>0</v>
      </c>
      <c r="G84" s="84">
        <v>0</v>
      </c>
      <c r="H84" s="84">
        <v>0</v>
      </c>
      <c r="I84" s="84">
        <v>0</v>
      </c>
      <c r="J84" s="84">
        <v>0</v>
      </c>
      <c r="K84" s="84">
        <v>0</v>
      </c>
      <c r="L84" s="84">
        <v>0</v>
      </c>
      <c r="M84" s="84">
        <v>0</v>
      </c>
      <c r="N84" s="84">
        <v>0</v>
      </c>
      <c r="O84" s="84">
        <v>0</v>
      </c>
      <c r="P84" s="84">
        <v>0</v>
      </c>
      <c r="Q84" s="84">
        <v>0</v>
      </c>
      <c r="R84" s="84">
        <v>0</v>
      </c>
      <c r="S84" s="84">
        <v>0</v>
      </c>
      <c r="T84" s="84">
        <v>0</v>
      </c>
      <c r="U84" s="84">
        <v>0</v>
      </c>
      <c r="V84" s="84">
        <v>0</v>
      </c>
      <c r="W84" s="84">
        <v>0</v>
      </c>
      <c r="X84" s="81">
        <v>1</v>
      </c>
      <c r="Y84" s="82">
        <v>0</v>
      </c>
      <c r="Z84" s="82">
        <v>0</v>
      </c>
      <c r="AA84" s="82">
        <v>0</v>
      </c>
      <c r="AB84" s="82">
        <v>0</v>
      </c>
      <c r="AC84" s="83">
        <v>0</v>
      </c>
      <c r="AD84" s="84">
        <v>0</v>
      </c>
      <c r="AE84" s="84">
        <v>0</v>
      </c>
      <c r="AF84" s="83">
        <v>0</v>
      </c>
      <c r="AG84" s="83">
        <v>0</v>
      </c>
      <c r="AH84" s="83">
        <v>0</v>
      </c>
      <c r="AI84" s="83">
        <v>0</v>
      </c>
      <c r="AJ84" s="101">
        <v>111754</v>
      </c>
    </row>
    <row r="85" spans="1:36" ht="51.75" customHeight="1">
      <c r="A85" s="78">
        <v>83</v>
      </c>
      <c r="B85" s="80" t="s">
        <v>1371</v>
      </c>
      <c r="C85" s="80" t="s">
        <v>1457</v>
      </c>
      <c r="D85" s="84">
        <v>0</v>
      </c>
      <c r="E85" s="84">
        <v>0</v>
      </c>
      <c r="F85" s="84">
        <v>0</v>
      </c>
      <c r="G85" s="84">
        <v>0</v>
      </c>
      <c r="H85" s="84">
        <v>0</v>
      </c>
      <c r="I85" s="84">
        <v>0</v>
      </c>
      <c r="J85" s="84">
        <v>0</v>
      </c>
      <c r="K85" s="84">
        <v>0</v>
      </c>
      <c r="L85" s="84">
        <v>0</v>
      </c>
      <c r="M85" s="84">
        <v>0</v>
      </c>
      <c r="N85" s="84">
        <v>0</v>
      </c>
      <c r="O85" s="84">
        <v>0</v>
      </c>
      <c r="P85" s="84">
        <v>0</v>
      </c>
      <c r="Q85" s="84">
        <v>0</v>
      </c>
      <c r="R85" s="84">
        <v>0</v>
      </c>
      <c r="S85" s="84">
        <v>0</v>
      </c>
      <c r="T85" s="84">
        <v>0</v>
      </c>
      <c r="U85" s="84">
        <v>0</v>
      </c>
      <c r="V85" s="84">
        <v>0</v>
      </c>
      <c r="W85" s="84">
        <v>0</v>
      </c>
      <c r="X85" s="84">
        <v>0</v>
      </c>
      <c r="Y85" s="82">
        <v>1</v>
      </c>
      <c r="Z85" s="82">
        <v>0</v>
      </c>
      <c r="AA85" s="82">
        <v>0</v>
      </c>
      <c r="AB85" s="82">
        <v>0</v>
      </c>
      <c r="AC85" s="103">
        <v>0</v>
      </c>
      <c r="AD85" s="82">
        <v>0</v>
      </c>
      <c r="AE85" s="82">
        <v>0</v>
      </c>
      <c r="AF85" s="83">
        <v>0</v>
      </c>
      <c r="AG85" s="83">
        <v>0</v>
      </c>
      <c r="AH85" s="83">
        <v>0</v>
      </c>
      <c r="AI85" s="83">
        <v>0</v>
      </c>
      <c r="AJ85" s="101">
        <v>35670</v>
      </c>
    </row>
    <row r="86" spans="1:36" ht="51.75" customHeight="1">
      <c r="A86" s="78">
        <v>84</v>
      </c>
      <c r="B86" s="80" t="s">
        <v>1367</v>
      </c>
      <c r="C86" s="80" t="s">
        <v>1458</v>
      </c>
      <c r="D86" s="84">
        <v>0</v>
      </c>
      <c r="E86" s="84">
        <v>0</v>
      </c>
      <c r="F86" s="84">
        <v>0</v>
      </c>
      <c r="G86" s="84">
        <v>0</v>
      </c>
      <c r="H86" s="84">
        <v>0</v>
      </c>
      <c r="I86" s="84">
        <v>0</v>
      </c>
      <c r="J86" s="84">
        <v>0</v>
      </c>
      <c r="K86" s="84">
        <v>0</v>
      </c>
      <c r="L86" s="84">
        <v>0</v>
      </c>
      <c r="M86" s="84">
        <v>0</v>
      </c>
      <c r="N86" s="84">
        <v>0</v>
      </c>
      <c r="O86" s="84">
        <v>0</v>
      </c>
      <c r="P86" s="84">
        <v>0</v>
      </c>
      <c r="Q86" s="84">
        <v>0</v>
      </c>
      <c r="R86" s="84">
        <v>0</v>
      </c>
      <c r="S86" s="84">
        <v>0</v>
      </c>
      <c r="T86" s="84">
        <v>0</v>
      </c>
      <c r="U86" s="84">
        <v>0</v>
      </c>
      <c r="V86" s="84">
        <v>0</v>
      </c>
      <c r="W86" s="84">
        <v>0</v>
      </c>
      <c r="X86" s="84">
        <v>0</v>
      </c>
      <c r="Y86" s="82">
        <v>0</v>
      </c>
      <c r="Z86" s="82">
        <v>0</v>
      </c>
      <c r="AA86" s="82">
        <v>0</v>
      </c>
      <c r="AB86" s="82">
        <v>0</v>
      </c>
      <c r="AC86" s="103">
        <f>444+940</f>
        <v>1384</v>
      </c>
      <c r="AD86" s="82">
        <v>0</v>
      </c>
      <c r="AE86" s="82">
        <v>0</v>
      </c>
      <c r="AF86" s="83">
        <v>0</v>
      </c>
      <c r="AG86" s="83">
        <v>0</v>
      </c>
      <c r="AH86" s="83">
        <v>0</v>
      </c>
      <c r="AI86" s="83">
        <v>0</v>
      </c>
      <c r="AJ86" s="101">
        <v>425656.57</v>
      </c>
    </row>
    <row r="87" spans="1:36" ht="51.75" customHeight="1">
      <c r="A87" s="78">
        <v>85</v>
      </c>
      <c r="B87" s="80" t="s">
        <v>1371</v>
      </c>
      <c r="C87" s="80" t="s">
        <v>1459</v>
      </c>
      <c r="D87" s="84">
        <v>0</v>
      </c>
      <c r="E87" s="84">
        <v>0</v>
      </c>
      <c r="F87" s="84">
        <v>0</v>
      </c>
      <c r="G87" s="84">
        <v>0</v>
      </c>
      <c r="H87" s="84">
        <v>0</v>
      </c>
      <c r="I87" s="84">
        <v>0</v>
      </c>
      <c r="J87" s="84">
        <v>0</v>
      </c>
      <c r="K87" s="84">
        <v>0</v>
      </c>
      <c r="L87" s="84">
        <v>0</v>
      </c>
      <c r="M87" s="84">
        <v>0</v>
      </c>
      <c r="N87" s="84">
        <v>0</v>
      </c>
      <c r="O87" s="84">
        <v>0</v>
      </c>
      <c r="P87" s="84">
        <v>0</v>
      </c>
      <c r="Q87" s="84">
        <v>0</v>
      </c>
      <c r="R87" s="84">
        <v>0</v>
      </c>
      <c r="S87" s="84">
        <v>0</v>
      </c>
      <c r="T87" s="84">
        <v>0</v>
      </c>
      <c r="U87" s="84">
        <v>0</v>
      </c>
      <c r="V87" s="84">
        <v>0</v>
      </c>
      <c r="W87" s="84">
        <v>0</v>
      </c>
      <c r="X87" s="84">
        <v>0</v>
      </c>
      <c r="Y87" s="84">
        <v>0</v>
      </c>
      <c r="Z87" s="84">
        <v>0</v>
      </c>
      <c r="AA87" s="84">
        <v>0</v>
      </c>
      <c r="AB87" s="84">
        <v>0</v>
      </c>
      <c r="AC87" s="102">
        <v>0</v>
      </c>
      <c r="AD87" s="84">
        <v>0</v>
      </c>
      <c r="AE87" s="84">
        <v>0</v>
      </c>
      <c r="AF87" s="82">
        <v>2</v>
      </c>
      <c r="AG87" s="83">
        <v>0</v>
      </c>
      <c r="AH87" s="83">
        <v>0</v>
      </c>
      <c r="AI87" s="83">
        <v>0</v>
      </c>
      <c r="AJ87" s="101">
        <f>140220+107071.5</f>
        <v>247291.5</v>
      </c>
    </row>
    <row r="88" spans="1:36" ht="51.75" customHeight="1">
      <c r="A88" s="78">
        <v>86</v>
      </c>
      <c r="B88" s="80" t="s">
        <v>1371</v>
      </c>
      <c r="C88" s="80" t="s">
        <v>1460</v>
      </c>
      <c r="D88" s="84">
        <v>0</v>
      </c>
      <c r="E88" s="84">
        <v>0</v>
      </c>
      <c r="F88" s="84">
        <v>0</v>
      </c>
      <c r="G88" s="84">
        <v>0</v>
      </c>
      <c r="H88" s="84">
        <v>0</v>
      </c>
      <c r="I88" s="84">
        <v>0</v>
      </c>
      <c r="J88" s="84">
        <v>0</v>
      </c>
      <c r="K88" s="84">
        <v>0</v>
      </c>
      <c r="L88" s="84">
        <v>0</v>
      </c>
      <c r="M88" s="84">
        <v>0</v>
      </c>
      <c r="N88" s="84">
        <v>4</v>
      </c>
      <c r="O88" s="84">
        <v>0</v>
      </c>
      <c r="P88" s="84">
        <v>1</v>
      </c>
      <c r="Q88" s="84">
        <v>0</v>
      </c>
      <c r="R88" s="84">
        <v>0</v>
      </c>
      <c r="S88" s="84">
        <v>0</v>
      </c>
      <c r="T88" s="84">
        <v>0</v>
      </c>
      <c r="U88" s="84">
        <v>0</v>
      </c>
      <c r="V88" s="84">
        <v>0</v>
      </c>
      <c r="W88" s="84">
        <v>0</v>
      </c>
      <c r="X88" s="84">
        <v>0</v>
      </c>
      <c r="Y88" s="84">
        <v>0</v>
      </c>
      <c r="Z88" s="84">
        <v>0</v>
      </c>
      <c r="AA88" s="84">
        <v>0</v>
      </c>
      <c r="AB88" s="84">
        <v>0</v>
      </c>
      <c r="AC88" s="102">
        <v>687</v>
      </c>
      <c r="AD88" s="84">
        <v>0</v>
      </c>
      <c r="AE88" s="84">
        <v>0</v>
      </c>
      <c r="AF88" s="82">
        <v>0</v>
      </c>
      <c r="AG88" s="83">
        <v>0</v>
      </c>
      <c r="AH88" s="83">
        <v>0</v>
      </c>
      <c r="AI88" s="83">
        <v>0</v>
      </c>
      <c r="AJ88" s="101">
        <v>434272.93</v>
      </c>
    </row>
    <row r="89" spans="1:36" ht="51.75" customHeight="1">
      <c r="A89" s="78">
        <v>87</v>
      </c>
      <c r="B89" s="80" t="s">
        <v>1371</v>
      </c>
      <c r="C89" s="80" t="s">
        <v>1461</v>
      </c>
      <c r="D89" s="84">
        <v>0</v>
      </c>
      <c r="E89" s="84">
        <v>0</v>
      </c>
      <c r="F89" s="84">
        <v>0</v>
      </c>
      <c r="G89" s="84">
        <v>0</v>
      </c>
      <c r="H89" s="84">
        <v>0</v>
      </c>
      <c r="I89" s="84">
        <v>0</v>
      </c>
      <c r="J89" s="84">
        <v>0</v>
      </c>
      <c r="K89" s="84">
        <v>0</v>
      </c>
      <c r="L89" s="84">
        <v>0</v>
      </c>
      <c r="M89" s="84">
        <v>0</v>
      </c>
      <c r="N89" s="84">
        <v>16</v>
      </c>
      <c r="O89" s="84">
        <v>0</v>
      </c>
      <c r="P89" s="84">
        <v>0</v>
      </c>
      <c r="Q89" s="84">
        <v>0</v>
      </c>
      <c r="R89" s="84">
        <v>0</v>
      </c>
      <c r="S89" s="84">
        <v>0</v>
      </c>
      <c r="T89" s="84">
        <v>0</v>
      </c>
      <c r="U89" s="84">
        <v>0</v>
      </c>
      <c r="V89" s="84">
        <v>0</v>
      </c>
      <c r="W89" s="84">
        <v>0</v>
      </c>
      <c r="X89" s="84">
        <v>0</v>
      </c>
      <c r="Y89" s="84">
        <v>0</v>
      </c>
      <c r="Z89" s="84">
        <v>0</v>
      </c>
      <c r="AA89" s="84">
        <v>0</v>
      </c>
      <c r="AB89" s="84">
        <v>0</v>
      </c>
      <c r="AC89" s="102">
        <v>0</v>
      </c>
      <c r="AD89" s="84">
        <v>0</v>
      </c>
      <c r="AE89" s="84">
        <v>0</v>
      </c>
      <c r="AF89" s="82">
        <v>0</v>
      </c>
      <c r="AG89" s="83">
        <v>0</v>
      </c>
      <c r="AH89" s="83">
        <v>0</v>
      </c>
      <c r="AI89" s="83">
        <v>0</v>
      </c>
      <c r="AJ89" s="101">
        <v>52213.5</v>
      </c>
    </row>
    <row r="90" spans="1:36" ht="51.75" customHeight="1">
      <c r="A90" s="78">
        <v>88</v>
      </c>
      <c r="B90" s="80" t="s">
        <v>1373</v>
      </c>
      <c r="C90" s="80" t="s">
        <v>1462</v>
      </c>
      <c r="D90" s="84">
        <v>0</v>
      </c>
      <c r="E90" s="84">
        <v>0</v>
      </c>
      <c r="F90" s="84">
        <v>0</v>
      </c>
      <c r="G90" s="84">
        <v>0</v>
      </c>
      <c r="H90" s="84">
        <v>0</v>
      </c>
      <c r="I90" s="84">
        <v>0</v>
      </c>
      <c r="J90" s="84">
        <v>0</v>
      </c>
      <c r="K90" s="84">
        <v>0</v>
      </c>
      <c r="L90" s="84">
        <v>0</v>
      </c>
      <c r="M90" s="84">
        <v>0</v>
      </c>
      <c r="N90" s="84">
        <v>10</v>
      </c>
      <c r="O90" s="84">
        <v>0</v>
      </c>
      <c r="P90" s="84">
        <v>0</v>
      </c>
      <c r="Q90" s="84">
        <v>0</v>
      </c>
      <c r="R90" s="84">
        <v>0</v>
      </c>
      <c r="S90" s="84">
        <v>0</v>
      </c>
      <c r="T90" s="84">
        <v>0</v>
      </c>
      <c r="U90" s="84">
        <v>0</v>
      </c>
      <c r="V90" s="84">
        <v>1</v>
      </c>
      <c r="W90" s="84">
        <v>0</v>
      </c>
      <c r="X90" s="84">
        <v>0</v>
      </c>
      <c r="Y90" s="84">
        <v>0</v>
      </c>
      <c r="Z90" s="84">
        <v>0</v>
      </c>
      <c r="AA90" s="84">
        <v>0</v>
      </c>
      <c r="AB90" s="84">
        <v>0</v>
      </c>
      <c r="AC90" s="102">
        <v>0</v>
      </c>
      <c r="AD90" s="84">
        <v>0</v>
      </c>
      <c r="AE90" s="84">
        <v>0</v>
      </c>
      <c r="AF90" s="82">
        <v>0</v>
      </c>
      <c r="AG90" s="83">
        <v>0</v>
      </c>
      <c r="AH90" s="83">
        <v>0</v>
      </c>
      <c r="AI90" s="83">
        <v>0</v>
      </c>
      <c r="AJ90" s="101">
        <v>2141213.77</v>
      </c>
    </row>
    <row r="91" spans="1:36" ht="51.75" customHeight="1">
      <c r="A91" s="78">
        <v>89</v>
      </c>
      <c r="B91" s="80" t="s">
        <v>1367</v>
      </c>
      <c r="C91" s="80" t="s">
        <v>1463</v>
      </c>
      <c r="D91" s="84">
        <v>0</v>
      </c>
      <c r="E91" s="84">
        <v>0</v>
      </c>
      <c r="F91" s="84">
        <v>0</v>
      </c>
      <c r="G91" s="84">
        <v>0</v>
      </c>
      <c r="H91" s="84">
        <v>0</v>
      </c>
      <c r="I91" s="84">
        <v>0</v>
      </c>
      <c r="J91" s="84">
        <v>0</v>
      </c>
      <c r="K91" s="84">
        <v>0</v>
      </c>
      <c r="L91" s="84">
        <v>0</v>
      </c>
      <c r="M91" s="84">
        <v>0</v>
      </c>
      <c r="N91" s="84">
        <v>0</v>
      </c>
      <c r="O91" s="84">
        <v>0</v>
      </c>
      <c r="P91" s="84">
        <v>0</v>
      </c>
      <c r="Q91" s="84">
        <v>0</v>
      </c>
      <c r="R91" s="84">
        <v>0</v>
      </c>
      <c r="S91" s="84">
        <v>0</v>
      </c>
      <c r="T91" s="84">
        <v>0</v>
      </c>
      <c r="U91" s="84">
        <v>0</v>
      </c>
      <c r="V91" s="84">
        <v>0</v>
      </c>
      <c r="W91" s="84">
        <v>0</v>
      </c>
      <c r="X91" s="84">
        <v>0</v>
      </c>
      <c r="Y91" s="84">
        <v>1</v>
      </c>
      <c r="Z91" s="84">
        <v>0</v>
      </c>
      <c r="AA91" s="84">
        <v>0</v>
      </c>
      <c r="AB91" s="84">
        <v>0</v>
      </c>
      <c r="AC91" s="102">
        <v>410.83</v>
      </c>
      <c r="AD91" s="84">
        <v>0</v>
      </c>
      <c r="AE91" s="84">
        <v>0</v>
      </c>
      <c r="AF91" s="82">
        <v>0</v>
      </c>
      <c r="AG91" s="83">
        <v>0</v>
      </c>
      <c r="AH91" s="83">
        <v>0</v>
      </c>
      <c r="AI91" s="83">
        <v>0</v>
      </c>
      <c r="AJ91" s="101">
        <f>489044.48+14276.68+40678.84</f>
        <v>544000</v>
      </c>
    </row>
    <row r="92" spans="1:36" ht="51.75" customHeight="1">
      <c r="A92" s="78">
        <v>90</v>
      </c>
      <c r="B92" s="80" t="s">
        <v>1387</v>
      </c>
      <c r="C92" s="80" t="s">
        <v>1464</v>
      </c>
      <c r="D92" s="84">
        <v>0</v>
      </c>
      <c r="E92" s="84">
        <v>0</v>
      </c>
      <c r="F92" s="84">
        <v>0</v>
      </c>
      <c r="G92" s="84">
        <v>0</v>
      </c>
      <c r="H92" s="84">
        <v>0</v>
      </c>
      <c r="I92" s="84">
        <v>0</v>
      </c>
      <c r="J92" s="84">
        <v>0</v>
      </c>
      <c r="K92" s="84">
        <v>0</v>
      </c>
      <c r="L92" s="84">
        <v>0</v>
      </c>
      <c r="M92" s="84">
        <v>0</v>
      </c>
      <c r="N92" s="84">
        <v>0</v>
      </c>
      <c r="O92" s="84">
        <v>0</v>
      </c>
      <c r="P92" s="84">
        <v>0</v>
      </c>
      <c r="Q92" s="84">
        <v>0</v>
      </c>
      <c r="R92" s="84">
        <v>0</v>
      </c>
      <c r="S92" s="84">
        <v>0</v>
      </c>
      <c r="T92" s="84">
        <v>0</v>
      </c>
      <c r="U92" s="84">
        <v>0</v>
      </c>
      <c r="V92" s="84">
        <v>0</v>
      </c>
      <c r="W92" s="84">
        <v>0</v>
      </c>
      <c r="X92" s="84">
        <v>0</v>
      </c>
      <c r="Y92" s="84">
        <v>0</v>
      </c>
      <c r="Z92" s="84">
        <v>0</v>
      </c>
      <c r="AA92" s="84">
        <v>0</v>
      </c>
      <c r="AB92" s="84">
        <v>0</v>
      </c>
      <c r="AC92" s="102">
        <v>149.80000000000001</v>
      </c>
      <c r="AD92" s="84">
        <v>0</v>
      </c>
      <c r="AE92" s="84">
        <v>0</v>
      </c>
      <c r="AF92" s="82">
        <v>0</v>
      </c>
      <c r="AG92" s="83">
        <v>0</v>
      </c>
      <c r="AH92" s="83">
        <v>0</v>
      </c>
      <c r="AI92" s="83">
        <v>0</v>
      </c>
      <c r="AJ92" s="101">
        <f>76087.8+16752.6</f>
        <v>92840.4</v>
      </c>
    </row>
    <row r="93" spans="1:36" ht="51.75" customHeight="1">
      <c r="A93" s="78">
        <v>91</v>
      </c>
      <c r="B93" s="80" t="s">
        <v>1387</v>
      </c>
      <c r="C93" s="80" t="s">
        <v>1465</v>
      </c>
      <c r="D93" s="84">
        <v>0</v>
      </c>
      <c r="E93" s="84">
        <v>0</v>
      </c>
      <c r="F93" s="84">
        <v>0</v>
      </c>
      <c r="G93" s="84">
        <v>0</v>
      </c>
      <c r="H93" s="84">
        <v>0</v>
      </c>
      <c r="I93" s="84">
        <v>0</v>
      </c>
      <c r="J93" s="84">
        <v>0</v>
      </c>
      <c r="K93" s="84">
        <v>1</v>
      </c>
      <c r="L93" s="84">
        <v>0</v>
      </c>
      <c r="M93" s="84">
        <v>0</v>
      </c>
      <c r="N93" s="84">
        <v>0</v>
      </c>
      <c r="O93" s="84">
        <v>0</v>
      </c>
      <c r="P93" s="84">
        <v>0</v>
      </c>
      <c r="Q93" s="84">
        <v>0</v>
      </c>
      <c r="R93" s="84">
        <v>0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4">
        <v>0</v>
      </c>
      <c r="Y93" s="84">
        <v>0</v>
      </c>
      <c r="Z93" s="84">
        <v>0</v>
      </c>
      <c r="AA93" s="84">
        <v>0</v>
      </c>
      <c r="AB93" s="84">
        <v>0</v>
      </c>
      <c r="AC93" s="102">
        <v>245</v>
      </c>
      <c r="AD93" s="84">
        <v>0</v>
      </c>
      <c r="AE93" s="84">
        <v>0</v>
      </c>
      <c r="AF93" s="82">
        <v>0</v>
      </c>
      <c r="AG93" s="83">
        <v>0</v>
      </c>
      <c r="AH93" s="83">
        <v>0</v>
      </c>
      <c r="AI93" s="83">
        <v>0</v>
      </c>
      <c r="AJ93" s="101">
        <f>11500+48500+80529.2</f>
        <v>140529.20000000001</v>
      </c>
    </row>
    <row r="94" spans="1:36" ht="51.75" customHeight="1">
      <c r="A94" s="78">
        <v>92</v>
      </c>
      <c r="B94" s="80" t="s">
        <v>1466</v>
      </c>
      <c r="C94" s="80" t="s">
        <v>1467</v>
      </c>
      <c r="D94" s="84">
        <v>0</v>
      </c>
      <c r="E94" s="84">
        <v>0</v>
      </c>
      <c r="F94" s="84">
        <v>0</v>
      </c>
      <c r="G94" s="84">
        <v>0</v>
      </c>
      <c r="H94" s="84">
        <v>0</v>
      </c>
      <c r="I94" s="84">
        <v>0</v>
      </c>
      <c r="J94" s="84">
        <v>0</v>
      </c>
      <c r="K94" s="84">
        <v>0</v>
      </c>
      <c r="L94" s="84">
        <v>0</v>
      </c>
      <c r="M94" s="84">
        <v>0</v>
      </c>
      <c r="N94" s="84">
        <v>0</v>
      </c>
      <c r="O94" s="84">
        <v>0</v>
      </c>
      <c r="P94" s="84">
        <v>0</v>
      </c>
      <c r="Q94" s="84">
        <v>0</v>
      </c>
      <c r="R94" s="84">
        <v>0</v>
      </c>
      <c r="S94" s="84">
        <v>0</v>
      </c>
      <c r="T94" s="84">
        <v>0</v>
      </c>
      <c r="U94" s="84">
        <v>0</v>
      </c>
      <c r="V94" s="84">
        <v>0</v>
      </c>
      <c r="W94" s="84">
        <v>0</v>
      </c>
      <c r="X94" s="84">
        <v>0</v>
      </c>
      <c r="Y94" s="84">
        <v>0</v>
      </c>
      <c r="Z94" s="84">
        <v>0</v>
      </c>
      <c r="AA94" s="84">
        <v>0</v>
      </c>
      <c r="AB94" s="84">
        <v>0</v>
      </c>
      <c r="AC94" s="102">
        <v>0</v>
      </c>
      <c r="AD94" s="84">
        <v>0</v>
      </c>
      <c r="AE94" s="84">
        <v>0</v>
      </c>
      <c r="AF94" s="84">
        <v>0</v>
      </c>
      <c r="AG94" s="103">
        <v>740</v>
      </c>
      <c r="AH94" s="82">
        <v>0</v>
      </c>
      <c r="AI94" s="83">
        <v>0</v>
      </c>
      <c r="AJ94" s="101">
        <f>637395.42+3548.29</f>
        <v>640943.71000000008</v>
      </c>
    </row>
    <row r="95" spans="1:36" ht="51.75" customHeight="1">
      <c r="A95" s="78">
        <v>93</v>
      </c>
      <c r="B95" s="80" t="s">
        <v>1468</v>
      </c>
      <c r="C95" s="80" t="s">
        <v>1469</v>
      </c>
      <c r="D95" s="84">
        <v>0</v>
      </c>
      <c r="E95" s="84">
        <v>0</v>
      </c>
      <c r="F95" s="84">
        <v>0</v>
      </c>
      <c r="G95" s="84">
        <v>0</v>
      </c>
      <c r="H95" s="84">
        <v>0</v>
      </c>
      <c r="I95" s="84">
        <v>0</v>
      </c>
      <c r="J95" s="84">
        <v>0</v>
      </c>
      <c r="K95" s="84">
        <v>0</v>
      </c>
      <c r="L95" s="84">
        <v>0</v>
      </c>
      <c r="M95" s="84">
        <v>0</v>
      </c>
      <c r="N95" s="84">
        <v>0</v>
      </c>
      <c r="O95" s="84">
        <v>0</v>
      </c>
      <c r="P95" s="84">
        <v>0</v>
      </c>
      <c r="Q95" s="84">
        <v>0</v>
      </c>
      <c r="R95" s="84">
        <v>0</v>
      </c>
      <c r="S95" s="84">
        <v>0</v>
      </c>
      <c r="T95" s="84">
        <v>0</v>
      </c>
      <c r="U95" s="84">
        <v>0</v>
      </c>
      <c r="V95" s="84">
        <v>0</v>
      </c>
      <c r="W95" s="84">
        <v>1</v>
      </c>
      <c r="X95" s="84">
        <v>0</v>
      </c>
      <c r="Y95" s="84">
        <v>0</v>
      </c>
      <c r="Z95" s="84">
        <v>0</v>
      </c>
      <c r="AA95" s="84">
        <v>0</v>
      </c>
      <c r="AB95" s="84">
        <v>0</v>
      </c>
      <c r="AC95" s="102">
        <f>1082+305</f>
        <v>1387</v>
      </c>
      <c r="AD95" s="84">
        <v>0</v>
      </c>
      <c r="AE95" s="84">
        <v>0</v>
      </c>
      <c r="AF95" s="84">
        <v>0</v>
      </c>
      <c r="AG95" s="103">
        <v>0</v>
      </c>
      <c r="AH95" s="82">
        <v>0</v>
      </c>
      <c r="AI95" s="83">
        <v>0</v>
      </c>
      <c r="AJ95" s="101">
        <f>572281.5+31365+5227.5</f>
        <v>608874</v>
      </c>
    </row>
    <row r="96" spans="1:36" ht="51.75" customHeight="1">
      <c r="A96" s="78">
        <v>94</v>
      </c>
      <c r="B96" s="80" t="s">
        <v>1371</v>
      </c>
      <c r="C96" s="80" t="s">
        <v>1470</v>
      </c>
      <c r="D96" s="84">
        <v>0</v>
      </c>
      <c r="E96" s="84">
        <v>0</v>
      </c>
      <c r="F96" s="84">
        <v>0</v>
      </c>
      <c r="G96" s="84">
        <v>0</v>
      </c>
      <c r="H96" s="84">
        <v>0</v>
      </c>
      <c r="I96" s="84">
        <v>0</v>
      </c>
      <c r="J96" s="84">
        <v>0</v>
      </c>
      <c r="K96" s="84">
        <v>0</v>
      </c>
      <c r="L96" s="84">
        <v>0</v>
      </c>
      <c r="M96" s="84">
        <v>0</v>
      </c>
      <c r="N96" s="84">
        <v>0</v>
      </c>
      <c r="O96" s="84">
        <v>0</v>
      </c>
      <c r="P96" s="84">
        <v>0</v>
      </c>
      <c r="Q96" s="84">
        <v>0</v>
      </c>
      <c r="R96" s="84">
        <v>0</v>
      </c>
      <c r="S96" s="84">
        <v>0</v>
      </c>
      <c r="T96" s="84">
        <v>0</v>
      </c>
      <c r="U96" s="84">
        <v>2</v>
      </c>
      <c r="V96" s="84">
        <v>0</v>
      </c>
      <c r="W96" s="84">
        <v>0</v>
      </c>
      <c r="X96" s="84">
        <v>0</v>
      </c>
      <c r="Y96" s="84">
        <v>0</v>
      </c>
      <c r="Z96" s="84">
        <v>0</v>
      </c>
      <c r="AA96" s="84">
        <v>0</v>
      </c>
      <c r="AB96" s="84">
        <v>0</v>
      </c>
      <c r="AC96" s="102">
        <v>1547.27</v>
      </c>
      <c r="AD96" s="84">
        <v>0</v>
      </c>
      <c r="AE96" s="84">
        <v>0</v>
      </c>
      <c r="AF96" s="84">
        <v>0</v>
      </c>
      <c r="AG96" s="103">
        <v>280.89999999999998</v>
      </c>
      <c r="AH96" s="82">
        <v>0</v>
      </c>
      <c r="AI96" s="83">
        <v>0</v>
      </c>
      <c r="AJ96" s="101">
        <f>6221404.13+950090.81+439676.69+79542.26</f>
        <v>7690713.8899999997</v>
      </c>
    </row>
    <row r="97" spans="1:36" ht="51.75" customHeight="1">
      <c r="A97" s="78">
        <v>95</v>
      </c>
      <c r="B97" s="80" t="s">
        <v>1409</v>
      </c>
      <c r="C97" s="80" t="s">
        <v>1471</v>
      </c>
      <c r="D97" s="84">
        <v>1</v>
      </c>
      <c r="E97" s="84">
        <v>0</v>
      </c>
      <c r="F97" s="84">
        <v>0</v>
      </c>
      <c r="G97" s="84">
        <v>0</v>
      </c>
      <c r="H97" s="84">
        <v>0</v>
      </c>
      <c r="I97" s="84">
        <v>0</v>
      </c>
      <c r="J97" s="84">
        <v>0</v>
      </c>
      <c r="K97" s="84">
        <v>0</v>
      </c>
      <c r="L97" s="84">
        <v>0</v>
      </c>
      <c r="M97" s="84">
        <v>0</v>
      </c>
      <c r="N97" s="84">
        <v>0</v>
      </c>
      <c r="O97" s="84">
        <v>0</v>
      </c>
      <c r="P97" s="84">
        <v>0</v>
      </c>
      <c r="Q97" s="84">
        <v>0</v>
      </c>
      <c r="R97" s="84">
        <v>0</v>
      </c>
      <c r="S97" s="84">
        <v>2</v>
      </c>
      <c r="T97" s="84">
        <v>0</v>
      </c>
      <c r="U97" s="84">
        <v>0</v>
      </c>
      <c r="V97" s="84">
        <v>0</v>
      </c>
      <c r="W97" s="84">
        <v>0</v>
      </c>
      <c r="X97" s="84">
        <v>0</v>
      </c>
      <c r="Y97" s="84">
        <v>0</v>
      </c>
      <c r="Z97" s="84">
        <v>0</v>
      </c>
      <c r="AA97" s="84">
        <v>0</v>
      </c>
      <c r="AB97" s="84">
        <v>0</v>
      </c>
      <c r="AC97" s="102">
        <v>0</v>
      </c>
      <c r="AD97" s="84">
        <v>0</v>
      </c>
      <c r="AE97" s="84">
        <v>0</v>
      </c>
      <c r="AF97" s="84">
        <v>0</v>
      </c>
      <c r="AG97" s="102">
        <v>0</v>
      </c>
      <c r="AH97" s="84">
        <v>0</v>
      </c>
      <c r="AI97" s="83">
        <v>0</v>
      </c>
      <c r="AJ97" s="101">
        <f>104975+9945+4900</f>
        <v>119820</v>
      </c>
    </row>
    <row r="98" spans="1:36" ht="51.75" customHeight="1">
      <c r="A98" s="78">
        <v>96</v>
      </c>
      <c r="B98" s="80" t="s">
        <v>1418</v>
      </c>
      <c r="C98" s="80" t="s">
        <v>1472</v>
      </c>
      <c r="D98" s="84">
        <v>0</v>
      </c>
      <c r="E98" s="84">
        <v>0</v>
      </c>
      <c r="F98" s="84">
        <v>0</v>
      </c>
      <c r="G98" s="84">
        <v>0</v>
      </c>
      <c r="H98" s="84">
        <v>0</v>
      </c>
      <c r="I98" s="84">
        <v>0</v>
      </c>
      <c r="J98" s="84">
        <v>0</v>
      </c>
      <c r="K98" s="84">
        <v>0</v>
      </c>
      <c r="L98" s="84">
        <v>0</v>
      </c>
      <c r="M98" s="84">
        <v>0</v>
      </c>
      <c r="N98" s="84">
        <v>0</v>
      </c>
      <c r="O98" s="84">
        <v>0</v>
      </c>
      <c r="P98" s="84">
        <v>0</v>
      </c>
      <c r="Q98" s="84">
        <v>0</v>
      </c>
      <c r="R98" s="84">
        <v>0</v>
      </c>
      <c r="S98" s="84">
        <v>0</v>
      </c>
      <c r="T98" s="84">
        <v>0</v>
      </c>
      <c r="U98" s="84">
        <v>3</v>
      </c>
      <c r="V98" s="84">
        <v>0</v>
      </c>
      <c r="W98" s="84">
        <v>0</v>
      </c>
      <c r="X98" s="84">
        <v>0</v>
      </c>
      <c r="Y98" s="84">
        <v>0</v>
      </c>
      <c r="Z98" s="84">
        <v>0</v>
      </c>
      <c r="AA98" s="84">
        <v>0</v>
      </c>
      <c r="AB98" s="84">
        <v>0</v>
      </c>
      <c r="AC98" s="102">
        <f>425+65</f>
        <v>490</v>
      </c>
      <c r="AD98" s="84">
        <v>0</v>
      </c>
      <c r="AE98" s="84">
        <v>0</v>
      </c>
      <c r="AF98" s="84">
        <v>0</v>
      </c>
      <c r="AG98" s="102">
        <v>0</v>
      </c>
      <c r="AH98" s="84">
        <v>0</v>
      </c>
      <c r="AI98" s="83">
        <v>0</v>
      </c>
      <c r="AJ98" s="101">
        <f>403507.88</f>
        <v>403507.88</v>
      </c>
    </row>
    <row r="99" spans="1:36" ht="51.75" customHeight="1">
      <c r="A99" s="78">
        <v>97</v>
      </c>
      <c r="B99" s="80" t="s">
        <v>1373</v>
      </c>
      <c r="C99" s="80" t="s">
        <v>1473</v>
      </c>
      <c r="D99" s="84">
        <v>1</v>
      </c>
      <c r="E99" s="84">
        <v>0</v>
      </c>
      <c r="F99" s="84">
        <v>3</v>
      </c>
      <c r="G99" s="84">
        <v>0</v>
      </c>
      <c r="H99" s="84">
        <v>1</v>
      </c>
      <c r="I99" s="84">
        <v>1</v>
      </c>
      <c r="J99" s="84">
        <v>1</v>
      </c>
      <c r="K99" s="84">
        <v>0</v>
      </c>
      <c r="L99" s="84">
        <v>0</v>
      </c>
      <c r="M99" s="84">
        <v>0</v>
      </c>
      <c r="N99" s="84">
        <v>0</v>
      </c>
      <c r="O99" s="84">
        <v>0</v>
      </c>
      <c r="P99" s="84">
        <v>0</v>
      </c>
      <c r="Q99" s="84">
        <v>0</v>
      </c>
      <c r="R99" s="84">
        <v>0</v>
      </c>
      <c r="S99" s="84">
        <v>11</v>
      </c>
      <c r="T99" s="84">
        <v>0</v>
      </c>
      <c r="U99" s="84">
        <v>0</v>
      </c>
      <c r="V99" s="84">
        <v>0</v>
      </c>
      <c r="W99" s="84">
        <v>0</v>
      </c>
      <c r="X99" s="84">
        <v>0</v>
      </c>
      <c r="Y99" s="84">
        <v>0</v>
      </c>
      <c r="Z99" s="84">
        <v>0</v>
      </c>
      <c r="AA99" s="84">
        <v>1</v>
      </c>
      <c r="AB99" s="84">
        <v>0</v>
      </c>
      <c r="AC99" s="102">
        <f>2326.38+662.7</f>
        <v>2989.08</v>
      </c>
      <c r="AD99" s="84">
        <v>0</v>
      </c>
      <c r="AE99" s="84">
        <v>0</v>
      </c>
      <c r="AF99" s="84">
        <v>0</v>
      </c>
      <c r="AG99" s="102">
        <v>0</v>
      </c>
      <c r="AH99" s="84">
        <v>0</v>
      </c>
      <c r="AI99" s="83">
        <v>0</v>
      </c>
      <c r="AJ99" s="101">
        <f>17971.074+6806950.08+807286.59+2341961.02</f>
        <v>9974168.7640000004</v>
      </c>
    </row>
    <row r="100" spans="1:36" ht="51.75" customHeight="1">
      <c r="A100" s="78">
        <v>98</v>
      </c>
      <c r="B100" s="80" t="s">
        <v>1424</v>
      </c>
      <c r="C100" s="80" t="s">
        <v>1474</v>
      </c>
      <c r="D100" s="84">
        <v>1</v>
      </c>
      <c r="E100" s="84">
        <v>0</v>
      </c>
      <c r="F100" s="84">
        <v>0</v>
      </c>
      <c r="G100" s="84">
        <v>0</v>
      </c>
      <c r="H100" s="84">
        <v>0</v>
      </c>
      <c r="I100" s="84">
        <v>0</v>
      </c>
      <c r="J100" s="84">
        <v>0</v>
      </c>
      <c r="K100" s="84">
        <v>0</v>
      </c>
      <c r="L100" s="84">
        <v>0</v>
      </c>
      <c r="M100" s="84">
        <v>0</v>
      </c>
      <c r="N100" s="84">
        <v>0</v>
      </c>
      <c r="O100" s="84">
        <v>0</v>
      </c>
      <c r="P100" s="84">
        <v>0</v>
      </c>
      <c r="Q100" s="84">
        <v>0</v>
      </c>
      <c r="R100" s="84">
        <v>0</v>
      </c>
      <c r="S100" s="84">
        <v>0</v>
      </c>
      <c r="T100" s="84">
        <v>0</v>
      </c>
      <c r="U100" s="84">
        <v>0</v>
      </c>
      <c r="V100" s="84">
        <v>0</v>
      </c>
      <c r="W100" s="84">
        <v>0</v>
      </c>
      <c r="X100" s="84">
        <v>0</v>
      </c>
      <c r="Y100" s="84">
        <v>0</v>
      </c>
      <c r="Z100" s="84">
        <v>0</v>
      </c>
      <c r="AA100" s="84">
        <v>0</v>
      </c>
      <c r="AB100" s="84">
        <v>0</v>
      </c>
      <c r="AC100" s="102">
        <f>76+12</f>
        <v>88</v>
      </c>
      <c r="AD100" s="84">
        <v>0</v>
      </c>
      <c r="AE100" s="84">
        <v>0</v>
      </c>
      <c r="AF100" s="84">
        <v>0</v>
      </c>
      <c r="AG100" s="102">
        <v>0</v>
      </c>
      <c r="AH100" s="84">
        <v>0</v>
      </c>
      <c r="AI100" s="83">
        <v>0</v>
      </c>
      <c r="AJ100" s="101">
        <f>81149.98</f>
        <v>81149.98</v>
      </c>
    </row>
    <row r="101" spans="1:36" ht="51.75" customHeight="1">
      <c r="A101" s="78">
        <v>99</v>
      </c>
      <c r="B101" s="80" t="s">
        <v>1418</v>
      </c>
      <c r="C101" s="80" t="s">
        <v>1467</v>
      </c>
      <c r="D101" s="84">
        <v>0</v>
      </c>
      <c r="E101" s="84">
        <v>0</v>
      </c>
      <c r="F101" s="84">
        <v>0</v>
      </c>
      <c r="G101" s="84">
        <v>0</v>
      </c>
      <c r="H101" s="84">
        <v>0</v>
      </c>
      <c r="I101" s="84">
        <v>0</v>
      </c>
      <c r="J101" s="84">
        <v>0</v>
      </c>
      <c r="K101" s="84">
        <v>0</v>
      </c>
      <c r="L101" s="84">
        <v>0</v>
      </c>
      <c r="M101" s="84">
        <v>0</v>
      </c>
      <c r="N101" s="84">
        <v>0</v>
      </c>
      <c r="O101" s="84">
        <v>0</v>
      </c>
      <c r="P101" s="84">
        <v>0</v>
      </c>
      <c r="Q101" s="84">
        <v>0</v>
      </c>
      <c r="R101" s="84">
        <v>0</v>
      </c>
      <c r="S101" s="84">
        <v>3</v>
      </c>
      <c r="T101" s="84">
        <v>0</v>
      </c>
      <c r="U101" s="84">
        <v>0</v>
      </c>
      <c r="V101" s="84">
        <v>0</v>
      </c>
      <c r="W101" s="84">
        <v>0</v>
      </c>
      <c r="X101" s="84">
        <v>0</v>
      </c>
      <c r="Y101" s="84">
        <v>0</v>
      </c>
      <c r="Z101" s="84">
        <v>0</v>
      </c>
      <c r="AA101" s="84">
        <v>0</v>
      </c>
      <c r="AB101" s="84">
        <v>0</v>
      </c>
      <c r="AC101" s="102">
        <v>0</v>
      </c>
      <c r="AD101" s="84">
        <v>0</v>
      </c>
      <c r="AE101" s="84">
        <v>0</v>
      </c>
      <c r="AF101" s="84">
        <v>0</v>
      </c>
      <c r="AG101" s="102">
        <v>0</v>
      </c>
      <c r="AH101" s="84">
        <v>3</v>
      </c>
      <c r="AI101" s="83">
        <v>0</v>
      </c>
      <c r="AJ101" s="101">
        <f>1242780+4952+1242990+1242990</f>
        <v>3733712</v>
      </c>
    </row>
    <row r="102" spans="1:36" ht="51.75" customHeight="1">
      <c r="A102" s="78">
        <v>100</v>
      </c>
      <c r="B102" s="80" t="s">
        <v>1358</v>
      </c>
      <c r="C102" s="80" t="s">
        <v>1475</v>
      </c>
      <c r="D102" s="84">
        <v>0</v>
      </c>
      <c r="E102" s="84">
        <v>0</v>
      </c>
      <c r="F102" s="84">
        <v>0</v>
      </c>
      <c r="G102" s="84">
        <v>0</v>
      </c>
      <c r="H102" s="84">
        <v>0</v>
      </c>
      <c r="I102" s="84">
        <v>0</v>
      </c>
      <c r="J102" s="84">
        <v>0</v>
      </c>
      <c r="K102" s="84">
        <v>0</v>
      </c>
      <c r="L102" s="84">
        <v>0</v>
      </c>
      <c r="M102" s="84">
        <v>0</v>
      </c>
      <c r="N102" s="84">
        <v>0</v>
      </c>
      <c r="O102" s="84">
        <v>0</v>
      </c>
      <c r="P102" s="84">
        <v>0</v>
      </c>
      <c r="Q102" s="84">
        <v>0</v>
      </c>
      <c r="R102" s="84">
        <v>0</v>
      </c>
      <c r="S102" s="84">
        <v>6</v>
      </c>
      <c r="T102" s="84">
        <v>0</v>
      </c>
      <c r="U102" s="84">
        <v>1</v>
      </c>
      <c r="V102" s="84">
        <v>0</v>
      </c>
      <c r="W102" s="84">
        <v>0</v>
      </c>
      <c r="X102" s="84">
        <v>1</v>
      </c>
      <c r="Y102" s="84">
        <v>0</v>
      </c>
      <c r="Z102" s="84">
        <v>0</v>
      </c>
      <c r="AA102" s="84">
        <v>0</v>
      </c>
      <c r="AB102" s="84">
        <v>0</v>
      </c>
      <c r="AC102" s="102">
        <v>1100</v>
      </c>
      <c r="AD102" s="84">
        <v>0</v>
      </c>
      <c r="AE102" s="84">
        <v>0</v>
      </c>
      <c r="AF102" s="84">
        <v>0</v>
      </c>
      <c r="AG102" s="102">
        <v>0</v>
      </c>
      <c r="AH102" s="84">
        <v>0</v>
      </c>
      <c r="AI102" s="83">
        <v>0</v>
      </c>
      <c r="AJ102" s="101">
        <f>30750+61500+700641.88+203279</f>
        <v>996170.88</v>
      </c>
    </row>
    <row r="103" spans="1:36" ht="51.75" customHeight="1">
      <c r="A103" s="78">
        <v>101</v>
      </c>
      <c r="B103" s="80" t="s">
        <v>1369</v>
      </c>
      <c r="C103" s="80" t="s">
        <v>1476</v>
      </c>
      <c r="D103" s="84">
        <v>0</v>
      </c>
      <c r="E103" s="84">
        <v>0</v>
      </c>
      <c r="F103" s="84">
        <v>0</v>
      </c>
      <c r="G103" s="84">
        <v>1</v>
      </c>
      <c r="H103" s="84">
        <v>0</v>
      </c>
      <c r="I103" s="84">
        <v>0</v>
      </c>
      <c r="J103" s="84">
        <v>0</v>
      </c>
      <c r="K103" s="84">
        <v>0</v>
      </c>
      <c r="L103" s="84">
        <v>0</v>
      </c>
      <c r="M103" s="84">
        <v>0</v>
      </c>
      <c r="N103" s="84">
        <v>0</v>
      </c>
      <c r="O103" s="84">
        <v>0</v>
      </c>
      <c r="P103" s="84">
        <v>0</v>
      </c>
      <c r="Q103" s="84">
        <v>0</v>
      </c>
      <c r="R103" s="84">
        <v>0</v>
      </c>
      <c r="S103" s="84">
        <v>2</v>
      </c>
      <c r="T103" s="84">
        <v>0</v>
      </c>
      <c r="U103" s="84">
        <v>0</v>
      </c>
      <c r="V103" s="84">
        <v>0</v>
      </c>
      <c r="W103" s="84">
        <v>0</v>
      </c>
      <c r="X103" s="84">
        <v>0</v>
      </c>
      <c r="Y103" s="84">
        <v>0</v>
      </c>
      <c r="Z103" s="84">
        <v>0</v>
      </c>
      <c r="AA103" s="84">
        <v>0</v>
      </c>
      <c r="AB103" s="84">
        <v>0</v>
      </c>
      <c r="AC103" s="102">
        <v>0</v>
      </c>
      <c r="AD103" s="84">
        <v>0</v>
      </c>
      <c r="AE103" s="84">
        <v>0</v>
      </c>
      <c r="AF103" s="84">
        <v>0</v>
      </c>
      <c r="AG103" s="102">
        <v>0</v>
      </c>
      <c r="AH103" s="84">
        <v>0</v>
      </c>
      <c r="AI103" s="83">
        <v>0</v>
      </c>
      <c r="AJ103" s="101">
        <f>124049.48+52115.52</f>
        <v>176165</v>
      </c>
    </row>
    <row r="104" spans="1:36" ht="20.45" customHeight="1">
      <c r="A104" s="60"/>
      <c r="B104" s="60"/>
      <c r="C104" s="104" t="s">
        <v>1477</v>
      </c>
      <c r="D104" s="105">
        <f t="shared" ref="D104:AB104" si="0">SUM(D3:D103)</f>
        <v>61</v>
      </c>
      <c r="E104" s="105">
        <f t="shared" si="0"/>
        <v>4601.8</v>
      </c>
      <c r="F104" s="105">
        <f t="shared" si="0"/>
        <v>36</v>
      </c>
      <c r="G104" s="105">
        <f t="shared" si="0"/>
        <v>10</v>
      </c>
      <c r="H104" s="105">
        <f t="shared" si="0"/>
        <v>22</v>
      </c>
      <c r="I104" s="105">
        <f t="shared" si="0"/>
        <v>7</v>
      </c>
      <c r="J104" s="105">
        <f t="shared" si="0"/>
        <v>14</v>
      </c>
      <c r="K104" s="105">
        <f t="shared" si="0"/>
        <v>52</v>
      </c>
      <c r="L104" s="105">
        <f t="shared" si="0"/>
        <v>9</v>
      </c>
      <c r="M104" s="105">
        <f t="shared" si="0"/>
        <v>2</v>
      </c>
      <c r="N104" s="105">
        <f t="shared" si="0"/>
        <v>38</v>
      </c>
      <c r="O104" s="105">
        <f t="shared" si="0"/>
        <v>2</v>
      </c>
      <c r="P104" s="105">
        <f t="shared" si="0"/>
        <v>14</v>
      </c>
      <c r="Q104" s="105">
        <f t="shared" si="0"/>
        <v>10</v>
      </c>
      <c r="R104" s="105">
        <f t="shared" si="0"/>
        <v>4</v>
      </c>
      <c r="S104" s="105">
        <f t="shared" si="0"/>
        <v>86</v>
      </c>
      <c r="T104" s="105">
        <f t="shared" si="0"/>
        <v>1</v>
      </c>
      <c r="U104" s="105">
        <f t="shared" si="0"/>
        <v>225</v>
      </c>
      <c r="V104" s="105">
        <f t="shared" si="0"/>
        <v>6</v>
      </c>
      <c r="W104" s="105">
        <f t="shared" si="0"/>
        <v>20</v>
      </c>
      <c r="X104" s="105">
        <f t="shared" si="0"/>
        <v>47</v>
      </c>
      <c r="Y104" s="105">
        <f t="shared" si="0"/>
        <v>6</v>
      </c>
      <c r="Z104" s="105">
        <f t="shared" si="0"/>
        <v>1</v>
      </c>
      <c r="AA104" s="105">
        <f t="shared" si="0"/>
        <v>4</v>
      </c>
      <c r="AB104" s="105">
        <f t="shared" si="0"/>
        <v>4</v>
      </c>
      <c r="AC104" s="105">
        <f>SUM(AC3:AC99)</f>
        <v>102109.45000000001</v>
      </c>
      <c r="AD104" s="105">
        <f t="shared" ref="AD104:AI104" si="1">SUM(AD3:AD103)</f>
        <v>1034</v>
      </c>
      <c r="AE104" s="105">
        <f t="shared" si="1"/>
        <v>1</v>
      </c>
      <c r="AF104" s="105">
        <f t="shared" si="1"/>
        <v>3</v>
      </c>
      <c r="AG104" s="105">
        <f t="shared" si="1"/>
        <v>1020.9</v>
      </c>
      <c r="AH104" s="105">
        <f t="shared" si="1"/>
        <v>3</v>
      </c>
      <c r="AI104" s="105">
        <f t="shared" si="1"/>
        <v>1</v>
      </c>
      <c r="AJ104" s="106">
        <f>SUM(AJ3:AJ99)</f>
        <v>68792902.434000015</v>
      </c>
    </row>
    <row r="106" spans="1:36" ht="16.5">
      <c r="B106" s="107"/>
      <c r="C106" s="108"/>
      <c r="D106" s="109"/>
      <c r="E106" s="109"/>
      <c r="F106" s="109"/>
      <c r="G106" s="109"/>
      <c r="H106" s="109"/>
      <c r="I106" s="109"/>
      <c r="J106" s="109"/>
      <c r="K106" s="109"/>
      <c r="AJ106" s="112"/>
    </row>
    <row r="107" spans="1:36" ht="15" customHeigh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</row>
    <row r="108" spans="1:36" ht="18">
      <c r="A108" s="113" t="s">
        <v>1478</v>
      </c>
      <c r="B108" s="113"/>
      <c r="C108" s="113"/>
      <c r="D108" s="113"/>
      <c r="E108" s="113"/>
      <c r="F108" s="113"/>
      <c r="G108" s="113"/>
      <c r="J108" s="112"/>
      <c r="K108" s="114" t="s">
        <v>1479</v>
      </c>
    </row>
    <row r="109" spans="1:36" ht="24" customHeight="1">
      <c r="A109" s="115"/>
      <c r="B109" s="116"/>
      <c r="C109" s="116"/>
      <c r="D109" s="117"/>
      <c r="E109" s="117"/>
      <c r="F109" s="117"/>
      <c r="G109" s="118"/>
      <c r="H109" s="117"/>
      <c r="I109" s="117"/>
      <c r="J109" s="119"/>
      <c r="K109" s="120"/>
      <c r="M109" s="117"/>
    </row>
    <row r="110" spans="1:36" ht="16.5">
      <c r="A110" s="121"/>
      <c r="B110" s="122"/>
      <c r="C110" s="122"/>
      <c r="D110" s="123"/>
      <c r="E110" s="123"/>
      <c r="F110" s="119"/>
      <c r="G110" s="119"/>
      <c r="H110" s="119"/>
      <c r="I110" s="119"/>
      <c r="J110" s="119"/>
      <c r="K110" s="119"/>
      <c r="L110" s="124"/>
      <c r="M110" s="119"/>
    </row>
    <row r="111" spans="1:36" ht="16.5">
      <c r="A111" s="121"/>
      <c r="B111" s="125"/>
      <c r="C111" s="125"/>
      <c r="D111" s="119"/>
      <c r="E111" s="119"/>
      <c r="F111" s="119"/>
      <c r="G111" s="119"/>
      <c r="H111" s="119"/>
      <c r="I111" s="119"/>
      <c r="J111" s="119"/>
      <c r="K111" s="119"/>
      <c r="L111" s="124"/>
      <c r="M111" s="119"/>
    </row>
    <row r="112" spans="1:36" ht="16.5">
      <c r="A112" s="121"/>
      <c r="B112" s="125"/>
      <c r="C112" s="125"/>
      <c r="D112" s="119"/>
      <c r="E112" s="119"/>
      <c r="F112" s="119"/>
      <c r="G112" s="119"/>
      <c r="H112" s="119"/>
      <c r="I112" s="119"/>
      <c r="J112" s="119"/>
      <c r="K112" s="119"/>
      <c r="L112" s="124"/>
      <c r="M112" s="119"/>
    </row>
    <row r="113" spans="1:13" ht="16.5">
      <c r="A113" s="121"/>
      <c r="B113" s="125"/>
      <c r="C113" s="125"/>
      <c r="D113" s="119"/>
      <c r="E113" s="119"/>
      <c r="F113" s="119"/>
      <c r="G113" s="119"/>
      <c r="H113" s="119"/>
      <c r="I113" s="119"/>
      <c r="J113" s="119"/>
      <c r="K113" s="119"/>
      <c r="L113" s="124"/>
      <c r="M113" s="119"/>
    </row>
    <row r="114" spans="1:13" ht="16.5">
      <c r="A114" s="121"/>
      <c r="B114" s="125"/>
      <c r="C114" s="125"/>
      <c r="D114" s="119"/>
      <c r="E114" s="119"/>
      <c r="F114" s="119"/>
      <c r="G114" s="119"/>
      <c r="H114" s="119"/>
      <c r="I114" s="119"/>
      <c r="J114" s="119"/>
      <c r="K114" s="119"/>
      <c r="L114" s="124"/>
      <c r="M114" s="119"/>
    </row>
    <row r="115" spans="1:13" ht="16.5">
      <c r="C115" s="126"/>
      <c r="D115" s="5"/>
      <c r="E115" s="5"/>
      <c r="F115" s="5"/>
      <c r="G115" s="5"/>
      <c r="H115" s="5"/>
      <c r="I115" s="5"/>
      <c r="J115" s="5"/>
      <c r="K115" s="127"/>
      <c r="L115" s="128"/>
      <c r="M115" s="128"/>
    </row>
    <row r="120" spans="1:13" ht="18">
      <c r="A120" s="113"/>
      <c r="B120" s="113"/>
      <c r="C120" s="113"/>
      <c r="D120" s="113"/>
      <c r="E120" s="113"/>
      <c r="F120" s="113"/>
      <c r="G120" s="113"/>
      <c r="J120" s="112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K53" sqref="A1:K53"/>
    </sheetView>
  </sheetViews>
  <sheetFormatPr defaultRowHeight="15"/>
  <cols>
    <col min="1" max="1" width="32.5703125" customWidth="1"/>
    <col min="4" max="4" width="29.85546875" customWidth="1"/>
    <col min="7" max="7" width="10.42578125" bestFit="1" customWidth="1"/>
    <col min="10" max="10" width="11.42578125" bestFit="1" customWidth="1"/>
  </cols>
  <sheetData>
    <row r="1" spans="1:11" ht="45">
      <c r="A1" s="1" t="s">
        <v>991</v>
      </c>
      <c r="B1" s="2">
        <v>2012</v>
      </c>
      <c r="C1" s="1" t="s">
        <v>16</v>
      </c>
      <c r="D1" s="1" t="s">
        <v>991</v>
      </c>
      <c r="E1" s="2">
        <v>2012</v>
      </c>
      <c r="F1" s="1" t="s">
        <v>16</v>
      </c>
      <c r="G1" s="3" t="s">
        <v>992</v>
      </c>
      <c r="H1" s="3" t="s">
        <v>3</v>
      </c>
      <c r="I1" s="1" t="s">
        <v>8</v>
      </c>
      <c r="J1" s="4">
        <v>28000</v>
      </c>
      <c r="K1" s="1" t="s">
        <v>993</v>
      </c>
    </row>
    <row r="2" spans="1:11" ht="60">
      <c r="A2" s="1" t="s">
        <v>994</v>
      </c>
      <c r="B2" s="2">
        <v>2014</v>
      </c>
      <c r="C2" s="1" t="s">
        <v>16</v>
      </c>
      <c r="D2" s="1" t="s">
        <v>994</v>
      </c>
      <c r="E2" s="2">
        <v>2014</v>
      </c>
      <c r="F2" s="1" t="s">
        <v>16</v>
      </c>
      <c r="G2" s="3" t="s">
        <v>995</v>
      </c>
      <c r="H2" s="3" t="s">
        <v>3</v>
      </c>
      <c r="I2" s="1" t="s">
        <v>8</v>
      </c>
      <c r="J2" s="4">
        <v>4779.87</v>
      </c>
      <c r="K2" s="1" t="s">
        <v>993</v>
      </c>
    </row>
    <row r="3" spans="1:11" ht="60">
      <c r="A3" s="1" t="s">
        <v>996</v>
      </c>
      <c r="B3" s="2">
        <v>2014</v>
      </c>
      <c r="C3" s="1" t="s">
        <v>16</v>
      </c>
      <c r="D3" s="1" t="s">
        <v>996</v>
      </c>
      <c r="E3" s="2">
        <v>2014</v>
      </c>
      <c r="F3" s="1" t="s">
        <v>16</v>
      </c>
      <c r="G3" s="3" t="s">
        <v>995</v>
      </c>
      <c r="H3" s="3" t="s">
        <v>3</v>
      </c>
      <c r="I3" s="1" t="s">
        <v>8</v>
      </c>
      <c r="J3" s="4">
        <v>3690</v>
      </c>
      <c r="K3" s="1" t="s">
        <v>993</v>
      </c>
    </row>
    <row r="4" spans="1:11" ht="60">
      <c r="A4" s="1" t="s">
        <v>997</v>
      </c>
      <c r="B4" s="2">
        <v>2015</v>
      </c>
      <c r="C4" s="1" t="s">
        <v>16</v>
      </c>
      <c r="D4" s="1" t="s">
        <v>998</v>
      </c>
      <c r="E4" s="2">
        <v>2018</v>
      </c>
      <c r="F4" s="1" t="s">
        <v>16</v>
      </c>
      <c r="G4" s="3" t="s">
        <v>995</v>
      </c>
      <c r="H4" s="3" t="s">
        <v>3</v>
      </c>
      <c r="I4" s="1" t="s">
        <v>50</v>
      </c>
      <c r="J4" s="4">
        <v>12294.9</v>
      </c>
      <c r="K4" s="1" t="s">
        <v>993</v>
      </c>
    </row>
    <row r="5" spans="1:11" ht="30">
      <c r="A5" s="1" t="s">
        <v>999</v>
      </c>
      <c r="B5" s="2">
        <v>2015</v>
      </c>
      <c r="C5" s="1" t="s">
        <v>16</v>
      </c>
      <c r="D5" s="1" t="s">
        <v>997</v>
      </c>
      <c r="E5" s="2">
        <v>2015</v>
      </c>
      <c r="F5" s="1" t="s">
        <v>16</v>
      </c>
      <c r="G5" s="3" t="s">
        <v>1000</v>
      </c>
      <c r="H5" s="3" t="s">
        <v>3</v>
      </c>
      <c r="I5" s="1" t="s">
        <v>8</v>
      </c>
      <c r="J5" s="4">
        <v>11918.7</v>
      </c>
      <c r="K5" s="1" t="s">
        <v>993</v>
      </c>
    </row>
    <row r="6" spans="1:11" ht="45">
      <c r="A6" s="1" t="s">
        <v>1001</v>
      </c>
      <c r="B6" s="2">
        <v>2015</v>
      </c>
      <c r="C6" s="1" t="s">
        <v>16</v>
      </c>
      <c r="D6" s="1" t="s">
        <v>999</v>
      </c>
      <c r="E6" s="2">
        <v>2015</v>
      </c>
      <c r="F6" s="1" t="s">
        <v>16</v>
      </c>
      <c r="G6" s="3" t="s">
        <v>600</v>
      </c>
      <c r="H6" s="3" t="s">
        <v>3</v>
      </c>
      <c r="I6" s="1" t="s">
        <v>8</v>
      </c>
      <c r="J6" s="4">
        <v>26591.98</v>
      </c>
      <c r="K6" s="1" t="s">
        <v>993</v>
      </c>
    </row>
    <row r="7" spans="1:11" ht="45">
      <c r="A7" s="1" t="s">
        <v>1002</v>
      </c>
      <c r="B7" s="2">
        <v>2016</v>
      </c>
      <c r="C7" s="1" t="s">
        <v>16</v>
      </c>
      <c r="D7" s="1" t="s">
        <v>1001</v>
      </c>
      <c r="E7" s="2">
        <v>2015</v>
      </c>
      <c r="F7" s="1" t="s">
        <v>16</v>
      </c>
      <c r="G7" s="3" t="s">
        <v>1003</v>
      </c>
      <c r="H7" s="3" t="s">
        <v>3</v>
      </c>
      <c r="I7" s="1" t="s">
        <v>8</v>
      </c>
      <c r="J7" s="4">
        <v>24575.4</v>
      </c>
      <c r="K7" s="1" t="s">
        <v>993</v>
      </c>
    </row>
    <row r="8" spans="1:11" ht="45">
      <c r="A8" s="1" t="s">
        <v>1004</v>
      </c>
      <c r="B8" s="2">
        <v>2016</v>
      </c>
      <c r="C8" s="1" t="s">
        <v>16</v>
      </c>
      <c r="D8" s="1" t="s">
        <v>1002</v>
      </c>
      <c r="E8" s="2">
        <v>2016</v>
      </c>
      <c r="F8" s="1" t="s">
        <v>16</v>
      </c>
      <c r="G8" s="3" t="s">
        <v>1005</v>
      </c>
      <c r="H8" s="3" t="s">
        <v>3</v>
      </c>
      <c r="I8" s="1" t="s">
        <v>8</v>
      </c>
      <c r="J8" s="4">
        <v>4419.3900000000003</v>
      </c>
      <c r="K8" s="1" t="s">
        <v>993</v>
      </c>
    </row>
    <row r="9" spans="1:11" ht="45">
      <c r="A9" s="1" t="s">
        <v>1006</v>
      </c>
      <c r="B9" s="2">
        <v>2016</v>
      </c>
      <c r="C9" s="1" t="s">
        <v>16</v>
      </c>
      <c r="D9" s="1" t="s">
        <v>1004</v>
      </c>
      <c r="E9" s="2">
        <v>2016</v>
      </c>
      <c r="F9" s="1" t="s">
        <v>16</v>
      </c>
      <c r="G9" s="3" t="s">
        <v>1005</v>
      </c>
      <c r="H9" s="3" t="s">
        <v>3</v>
      </c>
      <c r="I9" s="1" t="s">
        <v>8</v>
      </c>
      <c r="J9" s="4">
        <v>153396.34</v>
      </c>
      <c r="K9" s="1" t="s">
        <v>993</v>
      </c>
    </row>
    <row r="10" spans="1:11" ht="45">
      <c r="A10" s="1" t="s">
        <v>1007</v>
      </c>
      <c r="B10" s="2">
        <v>2017</v>
      </c>
      <c r="C10" s="1" t="s">
        <v>16</v>
      </c>
      <c r="D10" s="1" t="s">
        <v>1006</v>
      </c>
      <c r="E10" s="2">
        <v>2016</v>
      </c>
      <c r="F10" s="1" t="s">
        <v>16</v>
      </c>
      <c r="G10" s="3" t="s">
        <v>1008</v>
      </c>
      <c r="H10" s="3" t="s">
        <v>3</v>
      </c>
      <c r="I10" s="1" t="s">
        <v>8</v>
      </c>
      <c r="J10" s="4">
        <v>19065</v>
      </c>
      <c r="K10" s="1" t="s">
        <v>993</v>
      </c>
    </row>
    <row r="11" spans="1:11" ht="45">
      <c r="A11" s="1" t="s">
        <v>1007</v>
      </c>
      <c r="B11" s="2">
        <v>2017</v>
      </c>
      <c r="C11" s="1" t="s">
        <v>16</v>
      </c>
      <c r="D11" s="1" t="s">
        <v>1007</v>
      </c>
      <c r="E11" s="2">
        <v>2017</v>
      </c>
      <c r="F11" s="1" t="s">
        <v>16</v>
      </c>
      <c r="G11" s="3" t="s">
        <v>1009</v>
      </c>
      <c r="H11" s="3" t="s">
        <v>3</v>
      </c>
      <c r="I11" s="1" t="s">
        <v>8</v>
      </c>
      <c r="J11" s="4">
        <v>29474.9</v>
      </c>
      <c r="K11" s="1" t="s">
        <v>993</v>
      </c>
    </row>
    <row r="12" spans="1:11" ht="45">
      <c r="A12" s="1" t="s">
        <v>1007</v>
      </c>
      <c r="B12" s="2">
        <v>2017</v>
      </c>
      <c r="C12" s="1" t="s">
        <v>16</v>
      </c>
      <c r="D12" s="1" t="s">
        <v>1007</v>
      </c>
      <c r="E12" s="2">
        <v>2017</v>
      </c>
      <c r="F12" s="1" t="s">
        <v>16</v>
      </c>
      <c r="G12" s="3" t="s">
        <v>1009</v>
      </c>
      <c r="H12" s="3" t="s">
        <v>3</v>
      </c>
      <c r="I12" s="1" t="s">
        <v>8</v>
      </c>
      <c r="J12" s="4">
        <v>29474.9</v>
      </c>
      <c r="K12" s="1" t="s">
        <v>993</v>
      </c>
    </row>
    <row r="13" spans="1:11" ht="45">
      <c r="A13" s="1" t="s">
        <v>1010</v>
      </c>
      <c r="B13" s="2">
        <v>2017</v>
      </c>
      <c r="C13" s="1" t="s">
        <v>16</v>
      </c>
      <c r="D13" s="1" t="s">
        <v>1007</v>
      </c>
      <c r="E13" s="2">
        <v>2017</v>
      </c>
      <c r="F13" s="1" t="s">
        <v>16</v>
      </c>
      <c r="G13" s="3" t="s">
        <v>1009</v>
      </c>
      <c r="H13" s="3" t="s">
        <v>3</v>
      </c>
      <c r="I13" s="1" t="s">
        <v>8</v>
      </c>
      <c r="J13" s="4">
        <v>29670</v>
      </c>
      <c r="K13" s="1" t="s">
        <v>993</v>
      </c>
    </row>
    <row r="14" spans="1:11" ht="60">
      <c r="A14" s="1" t="s">
        <v>1011</v>
      </c>
      <c r="B14" s="2">
        <v>2018</v>
      </c>
      <c r="C14" s="1" t="s">
        <v>16</v>
      </c>
      <c r="D14" s="1" t="s">
        <v>1010</v>
      </c>
      <c r="E14" s="2">
        <v>2017</v>
      </c>
      <c r="F14" s="1" t="s">
        <v>16</v>
      </c>
      <c r="G14" s="3" t="s">
        <v>1012</v>
      </c>
      <c r="H14" s="3" t="s">
        <v>3</v>
      </c>
      <c r="I14" s="1" t="s">
        <v>8</v>
      </c>
      <c r="J14" s="4">
        <v>23350</v>
      </c>
      <c r="K14" s="1" t="s">
        <v>993</v>
      </c>
    </row>
    <row r="15" spans="1:11" ht="45">
      <c r="A15" s="1" t="s">
        <v>1013</v>
      </c>
      <c r="B15" s="2">
        <v>2018</v>
      </c>
      <c r="C15" s="1" t="s">
        <v>16</v>
      </c>
      <c r="D15" s="1" t="s">
        <v>1014</v>
      </c>
      <c r="E15" s="2">
        <v>2013</v>
      </c>
      <c r="F15" s="1" t="s">
        <v>16</v>
      </c>
      <c r="G15" s="3" t="s">
        <v>1015</v>
      </c>
      <c r="H15" s="3" t="s">
        <v>3</v>
      </c>
      <c r="I15" s="1" t="s">
        <v>18</v>
      </c>
      <c r="J15" s="4">
        <v>16334.4</v>
      </c>
      <c r="K15" s="1" t="s">
        <v>993</v>
      </c>
    </row>
    <row r="16" spans="1:11" ht="45">
      <c r="A16" s="1" t="s">
        <v>1016</v>
      </c>
      <c r="B16" s="2">
        <v>2018</v>
      </c>
      <c r="C16" s="1" t="s">
        <v>16</v>
      </c>
      <c r="D16" s="1" t="s">
        <v>1017</v>
      </c>
      <c r="E16" s="2">
        <v>2008</v>
      </c>
      <c r="F16" s="1" t="s">
        <v>16</v>
      </c>
      <c r="G16" s="3" t="s">
        <v>1018</v>
      </c>
      <c r="H16" s="3" t="s">
        <v>3</v>
      </c>
      <c r="I16" s="1" t="s">
        <v>18</v>
      </c>
      <c r="J16" s="4">
        <v>974417.9</v>
      </c>
      <c r="K16" s="1" t="s">
        <v>993</v>
      </c>
    </row>
    <row r="17" spans="1:11" ht="45">
      <c r="A17" s="1" t="s">
        <v>1019</v>
      </c>
      <c r="B17" s="2">
        <v>2018</v>
      </c>
      <c r="C17" s="1" t="s">
        <v>16</v>
      </c>
      <c r="D17" s="1" t="s">
        <v>1020</v>
      </c>
      <c r="E17" s="2">
        <v>2008</v>
      </c>
      <c r="F17" s="1" t="s">
        <v>16</v>
      </c>
      <c r="G17" s="3" t="s">
        <v>1018</v>
      </c>
      <c r="H17" s="3" t="s">
        <v>3</v>
      </c>
      <c r="I17" s="1" t="s">
        <v>18</v>
      </c>
      <c r="J17" s="4">
        <v>19237.96</v>
      </c>
      <c r="K17" s="1" t="s">
        <v>993</v>
      </c>
    </row>
    <row r="18" spans="1:11" ht="45">
      <c r="A18" s="1" t="s">
        <v>1021</v>
      </c>
      <c r="B18" s="2">
        <v>2019</v>
      </c>
      <c r="C18" s="1" t="s">
        <v>16</v>
      </c>
      <c r="D18" s="1" t="s">
        <v>1022</v>
      </c>
      <c r="E18" s="2">
        <v>2008</v>
      </c>
      <c r="F18" s="1" t="s">
        <v>16</v>
      </c>
      <c r="G18" s="3" t="s">
        <v>1018</v>
      </c>
      <c r="H18" s="3" t="s">
        <v>3</v>
      </c>
      <c r="I18" s="1" t="s">
        <v>18</v>
      </c>
      <c r="J18" s="4">
        <v>3050</v>
      </c>
      <c r="K18" s="1" t="s">
        <v>993</v>
      </c>
    </row>
    <row r="19" spans="1:11" ht="45">
      <c r="A19" s="1" t="s">
        <v>1023</v>
      </c>
      <c r="B19" s="2">
        <v>2022</v>
      </c>
      <c r="C19" s="1" t="s">
        <v>16</v>
      </c>
      <c r="D19" s="1" t="s">
        <v>1024</v>
      </c>
      <c r="E19" s="2">
        <v>2008</v>
      </c>
      <c r="F19" s="1" t="s">
        <v>16</v>
      </c>
      <c r="G19" s="3" t="s">
        <v>1018</v>
      </c>
      <c r="H19" s="3" t="s">
        <v>3</v>
      </c>
      <c r="I19" s="1" t="s">
        <v>18</v>
      </c>
      <c r="J19" s="4">
        <v>18381.009999999998</v>
      </c>
      <c r="K19" s="1" t="s">
        <v>993</v>
      </c>
    </row>
    <row r="20" spans="1:11" ht="45">
      <c r="A20" s="6"/>
      <c r="B20" s="6"/>
      <c r="C20" s="6"/>
      <c r="D20" s="1" t="s">
        <v>1025</v>
      </c>
      <c r="E20" s="2">
        <v>2009</v>
      </c>
      <c r="F20" s="1" t="s">
        <v>16</v>
      </c>
      <c r="G20" s="3" t="s">
        <v>1018</v>
      </c>
      <c r="H20" s="3" t="s">
        <v>3</v>
      </c>
      <c r="I20" s="1" t="s">
        <v>18</v>
      </c>
      <c r="J20" s="4">
        <v>121586.42</v>
      </c>
      <c r="K20" s="1" t="s">
        <v>993</v>
      </c>
    </row>
    <row r="21" spans="1:11" ht="45">
      <c r="A21" s="6"/>
      <c r="B21" s="6"/>
      <c r="C21" s="6"/>
      <c r="D21" s="1" t="s">
        <v>1026</v>
      </c>
      <c r="E21" s="2">
        <v>2009</v>
      </c>
      <c r="F21" s="1" t="s">
        <v>16</v>
      </c>
      <c r="G21" s="3" t="s">
        <v>1018</v>
      </c>
      <c r="H21" s="3" t="s">
        <v>3</v>
      </c>
      <c r="I21" s="1" t="s">
        <v>18</v>
      </c>
      <c r="J21" s="4">
        <v>53806.879999999997</v>
      </c>
      <c r="K21" s="1" t="s">
        <v>993</v>
      </c>
    </row>
    <row r="22" spans="1:11" ht="30">
      <c r="A22" s="6"/>
      <c r="B22" s="6"/>
      <c r="C22" s="6"/>
      <c r="D22" s="1" t="s">
        <v>1027</v>
      </c>
      <c r="E22" s="2">
        <v>2009</v>
      </c>
      <c r="F22" s="1" t="s">
        <v>16</v>
      </c>
      <c r="G22" s="3" t="s">
        <v>1018</v>
      </c>
      <c r="H22" s="3" t="s">
        <v>3</v>
      </c>
      <c r="I22" s="1" t="s">
        <v>18</v>
      </c>
      <c r="J22" s="4">
        <v>6832</v>
      </c>
      <c r="K22" s="1" t="s">
        <v>993</v>
      </c>
    </row>
    <row r="23" spans="1:11" ht="30">
      <c r="A23" s="6"/>
      <c r="B23" s="6"/>
      <c r="C23" s="6"/>
      <c r="D23" s="1" t="s">
        <v>1028</v>
      </c>
      <c r="E23" s="2">
        <v>2009</v>
      </c>
      <c r="F23" s="1" t="s">
        <v>16</v>
      </c>
      <c r="G23" s="3" t="s">
        <v>1018</v>
      </c>
      <c r="H23" s="3" t="s">
        <v>3</v>
      </c>
      <c r="I23" s="1" t="s">
        <v>18</v>
      </c>
      <c r="J23" s="4">
        <v>7320</v>
      </c>
      <c r="K23" s="1" t="s">
        <v>993</v>
      </c>
    </row>
    <row r="24" spans="1:11" ht="45">
      <c r="A24" s="6"/>
      <c r="B24" s="6"/>
      <c r="C24" s="6"/>
      <c r="D24" s="1" t="s">
        <v>1029</v>
      </c>
      <c r="E24" s="2">
        <v>2010</v>
      </c>
      <c r="F24" s="1" t="s">
        <v>16</v>
      </c>
      <c r="G24" s="3" t="s">
        <v>890</v>
      </c>
      <c r="H24" s="3" t="s">
        <v>3</v>
      </c>
      <c r="I24" s="1" t="s">
        <v>18</v>
      </c>
      <c r="J24" s="4">
        <v>75057.279999999999</v>
      </c>
      <c r="K24" s="1" t="s">
        <v>993</v>
      </c>
    </row>
    <row r="25" spans="1:11" ht="45">
      <c r="A25" s="6"/>
      <c r="B25" s="6"/>
      <c r="C25" s="6"/>
      <c r="D25" s="1" t="s">
        <v>1030</v>
      </c>
      <c r="E25" s="2">
        <v>2012</v>
      </c>
      <c r="F25" s="1" t="s">
        <v>16</v>
      </c>
      <c r="G25" s="3" t="s">
        <v>1031</v>
      </c>
      <c r="H25" s="3" t="s">
        <v>3</v>
      </c>
      <c r="I25" s="1" t="s">
        <v>18</v>
      </c>
      <c r="J25" s="4">
        <v>674315.49</v>
      </c>
      <c r="K25" s="1" t="s">
        <v>993</v>
      </c>
    </row>
    <row r="26" spans="1:11" ht="45">
      <c r="A26" s="6"/>
      <c r="B26" s="6"/>
      <c r="C26" s="6"/>
      <c r="D26" s="1" t="s">
        <v>1032</v>
      </c>
      <c r="E26" s="2">
        <v>2010</v>
      </c>
      <c r="F26" s="1" t="s">
        <v>16</v>
      </c>
      <c r="G26" s="3" t="s">
        <v>890</v>
      </c>
      <c r="H26" s="3" t="s">
        <v>3</v>
      </c>
      <c r="I26" s="1" t="s">
        <v>18</v>
      </c>
      <c r="J26" s="4">
        <v>108668</v>
      </c>
      <c r="K26" s="1" t="s">
        <v>993</v>
      </c>
    </row>
    <row r="27" spans="1:11" ht="45">
      <c r="A27" s="6"/>
      <c r="B27" s="6"/>
      <c r="C27" s="6"/>
      <c r="D27" s="1" t="s">
        <v>1033</v>
      </c>
      <c r="E27" s="2">
        <v>2009</v>
      </c>
      <c r="F27" s="1" t="s">
        <v>16</v>
      </c>
      <c r="G27" s="3" t="s">
        <v>890</v>
      </c>
      <c r="H27" s="3" t="s">
        <v>3</v>
      </c>
      <c r="I27" s="1" t="s">
        <v>18</v>
      </c>
      <c r="J27" s="4">
        <v>71342.259999999995</v>
      </c>
      <c r="K27" s="1" t="s">
        <v>993</v>
      </c>
    </row>
    <row r="28" spans="1:11" ht="30">
      <c r="A28" s="6"/>
      <c r="B28" s="6"/>
      <c r="C28" s="6"/>
      <c r="D28" s="1" t="s">
        <v>1034</v>
      </c>
      <c r="E28" s="2">
        <v>2009</v>
      </c>
      <c r="F28" s="1" t="s">
        <v>16</v>
      </c>
      <c r="G28" s="3" t="s">
        <v>890</v>
      </c>
      <c r="H28" s="3" t="s">
        <v>3</v>
      </c>
      <c r="I28" s="1" t="s">
        <v>18</v>
      </c>
      <c r="J28" s="4">
        <v>82797.05</v>
      </c>
      <c r="K28" s="1" t="s">
        <v>993</v>
      </c>
    </row>
    <row r="29" spans="1:11" ht="30">
      <c r="A29" s="6"/>
      <c r="B29" s="6"/>
      <c r="C29" s="6"/>
      <c r="D29" s="1" t="s">
        <v>1035</v>
      </c>
      <c r="E29" s="2">
        <v>2009</v>
      </c>
      <c r="F29" s="1" t="s">
        <v>16</v>
      </c>
      <c r="G29" s="3" t="s">
        <v>1036</v>
      </c>
      <c r="H29" s="3" t="s">
        <v>3</v>
      </c>
      <c r="I29" s="1" t="s">
        <v>18</v>
      </c>
      <c r="J29" s="4">
        <v>4265.29</v>
      </c>
      <c r="K29" s="1" t="s">
        <v>993</v>
      </c>
    </row>
    <row r="30" spans="1:11" ht="30">
      <c r="A30" s="6"/>
      <c r="B30" s="6"/>
      <c r="C30" s="6"/>
      <c r="D30" s="1" t="s">
        <v>1037</v>
      </c>
      <c r="E30" s="2">
        <v>2009</v>
      </c>
      <c r="F30" s="1" t="s">
        <v>16</v>
      </c>
      <c r="G30" s="3" t="s">
        <v>1018</v>
      </c>
      <c r="H30" s="3" t="s">
        <v>3</v>
      </c>
      <c r="I30" s="1" t="s">
        <v>18</v>
      </c>
      <c r="J30" s="4">
        <v>10980</v>
      </c>
      <c r="K30" s="1" t="s">
        <v>993</v>
      </c>
    </row>
    <row r="31" spans="1:11" ht="30">
      <c r="A31" s="6"/>
      <c r="B31" s="6"/>
      <c r="C31" s="6"/>
      <c r="D31" s="1" t="s">
        <v>1038</v>
      </c>
      <c r="E31" s="2">
        <v>2008</v>
      </c>
      <c r="F31" s="1" t="s">
        <v>16</v>
      </c>
      <c r="G31" s="3" t="s">
        <v>17</v>
      </c>
      <c r="H31" s="3" t="s">
        <v>3</v>
      </c>
      <c r="I31" s="1" t="s">
        <v>18</v>
      </c>
      <c r="J31" s="4">
        <v>6568.97</v>
      </c>
      <c r="K31" s="1" t="s">
        <v>993</v>
      </c>
    </row>
    <row r="32" spans="1:11" ht="45">
      <c r="A32" s="6"/>
      <c r="B32" s="6"/>
      <c r="C32" s="6"/>
      <c r="D32" s="1" t="s">
        <v>1039</v>
      </c>
      <c r="E32" s="2">
        <v>2008</v>
      </c>
      <c r="F32" s="1" t="s">
        <v>16</v>
      </c>
      <c r="G32" s="3" t="s">
        <v>17</v>
      </c>
      <c r="H32" s="3" t="s">
        <v>3</v>
      </c>
      <c r="I32" s="1" t="s">
        <v>18</v>
      </c>
      <c r="J32" s="4">
        <v>6081.7</v>
      </c>
      <c r="K32" s="1" t="s">
        <v>993</v>
      </c>
    </row>
    <row r="33" spans="1:11" ht="60">
      <c r="A33" s="6"/>
      <c r="B33" s="6"/>
      <c r="C33" s="6"/>
      <c r="D33" s="1" t="s">
        <v>1040</v>
      </c>
      <c r="E33" s="2">
        <v>2017</v>
      </c>
      <c r="F33" s="1" t="s">
        <v>16</v>
      </c>
      <c r="G33" s="3" t="s">
        <v>17</v>
      </c>
      <c r="H33" s="3" t="s">
        <v>3</v>
      </c>
      <c r="I33" s="1" t="s">
        <v>18</v>
      </c>
      <c r="J33" s="4">
        <v>10971.6</v>
      </c>
      <c r="K33" s="1" t="s">
        <v>993</v>
      </c>
    </row>
    <row r="34" spans="1:11" ht="45">
      <c r="A34" s="6"/>
      <c r="B34" s="6"/>
      <c r="C34" s="6"/>
      <c r="D34" s="1" t="s">
        <v>1041</v>
      </c>
      <c r="E34" s="2">
        <v>2009</v>
      </c>
      <c r="F34" s="1" t="s">
        <v>16</v>
      </c>
      <c r="G34" s="3" t="s">
        <v>17</v>
      </c>
      <c r="H34" s="3" t="s">
        <v>3</v>
      </c>
      <c r="I34" s="1" t="s">
        <v>18</v>
      </c>
      <c r="J34" s="4">
        <v>108795.78</v>
      </c>
      <c r="K34" s="1" t="s">
        <v>993</v>
      </c>
    </row>
    <row r="35" spans="1:11" ht="45">
      <c r="A35" s="6"/>
      <c r="B35" s="6"/>
      <c r="C35" s="6"/>
      <c r="D35" s="1" t="s">
        <v>1042</v>
      </c>
      <c r="E35" s="2">
        <v>2008</v>
      </c>
      <c r="F35" s="1" t="s">
        <v>16</v>
      </c>
      <c r="G35" s="3" t="s">
        <v>17</v>
      </c>
      <c r="H35" s="3" t="s">
        <v>3</v>
      </c>
      <c r="I35" s="1" t="s">
        <v>18</v>
      </c>
      <c r="J35" s="4">
        <v>7442</v>
      </c>
      <c r="K35" s="1" t="s">
        <v>993</v>
      </c>
    </row>
    <row r="36" spans="1:11" ht="30">
      <c r="A36" s="6"/>
      <c r="B36" s="6"/>
      <c r="C36" s="6"/>
      <c r="D36" s="1" t="s">
        <v>1043</v>
      </c>
      <c r="E36" s="2">
        <v>2008</v>
      </c>
      <c r="F36" s="1" t="s">
        <v>16</v>
      </c>
      <c r="G36" s="3" t="s">
        <v>17</v>
      </c>
      <c r="H36" s="3" t="s">
        <v>3</v>
      </c>
      <c r="I36" s="1" t="s">
        <v>18</v>
      </c>
      <c r="J36" s="4">
        <v>2975</v>
      </c>
      <c r="K36" s="1" t="s">
        <v>993</v>
      </c>
    </row>
    <row r="37" spans="1:11" ht="45">
      <c r="A37" s="6"/>
      <c r="B37" s="6"/>
      <c r="C37" s="6"/>
      <c r="D37" s="1" t="s">
        <v>1044</v>
      </c>
      <c r="E37" s="2">
        <v>2009</v>
      </c>
      <c r="F37" s="1" t="s">
        <v>16</v>
      </c>
      <c r="G37" s="3" t="s">
        <v>17</v>
      </c>
      <c r="H37" s="3" t="s">
        <v>3</v>
      </c>
      <c r="I37" s="1" t="s">
        <v>18</v>
      </c>
      <c r="J37" s="4">
        <v>72590</v>
      </c>
      <c r="K37" s="1" t="s">
        <v>993</v>
      </c>
    </row>
    <row r="38" spans="1:11" ht="45">
      <c r="A38" s="6"/>
      <c r="B38" s="6"/>
      <c r="C38" s="6"/>
      <c r="D38" s="1" t="s">
        <v>1045</v>
      </c>
      <c r="E38" s="2">
        <v>2009</v>
      </c>
      <c r="F38" s="1" t="s">
        <v>16</v>
      </c>
      <c r="G38" s="3" t="s">
        <v>17</v>
      </c>
      <c r="H38" s="3" t="s">
        <v>3</v>
      </c>
      <c r="I38" s="1" t="s">
        <v>18</v>
      </c>
      <c r="J38" s="4">
        <v>107652.8</v>
      </c>
      <c r="K38" s="1" t="s">
        <v>993</v>
      </c>
    </row>
    <row r="39" spans="1:11" ht="45">
      <c r="A39" s="6"/>
      <c r="B39" s="6"/>
      <c r="C39" s="6"/>
      <c r="D39" s="1" t="s">
        <v>1045</v>
      </c>
      <c r="E39" s="2">
        <v>2009</v>
      </c>
      <c r="F39" s="1" t="s">
        <v>16</v>
      </c>
      <c r="G39" s="3" t="s">
        <v>17</v>
      </c>
      <c r="H39" s="3" t="s">
        <v>3</v>
      </c>
      <c r="I39" s="1" t="s">
        <v>18</v>
      </c>
      <c r="J39" s="4">
        <v>28792</v>
      </c>
      <c r="K39" s="1" t="s">
        <v>993</v>
      </c>
    </row>
    <row r="40" spans="1:11" ht="45">
      <c r="A40" s="6"/>
      <c r="B40" s="6"/>
      <c r="C40" s="6"/>
      <c r="D40" s="1" t="s">
        <v>1046</v>
      </c>
      <c r="E40" s="2">
        <v>2008</v>
      </c>
      <c r="F40" s="1" t="s">
        <v>16</v>
      </c>
      <c r="G40" s="3" t="s">
        <v>17</v>
      </c>
      <c r="H40" s="3" t="s">
        <v>3</v>
      </c>
      <c r="I40" s="1" t="s">
        <v>18</v>
      </c>
      <c r="J40" s="4">
        <v>35380</v>
      </c>
      <c r="K40" s="1" t="s">
        <v>993</v>
      </c>
    </row>
    <row r="41" spans="1:11" ht="30">
      <c r="A41" s="6"/>
      <c r="B41" s="6"/>
      <c r="C41" s="6"/>
      <c r="D41" s="1" t="s">
        <v>1047</v>
      </c>
      <c r="E41" s="2">
        <v>2008</v>
      </c>
      <c r="F41" s="1" t="s">
        <v>16</v>
      </c>
      <c r="G41" s="3" t="s">
        <v>17</v>
      </c>
      <c r="H41" s="3" t="s">
        <v>3</v>
      </c>
      <c r="I41" s="1" t="s">
        <v>18</v>
      </c>
      <c r="J41" s="4">
        <v>21350</v>
      </c>
      <c r="K41" s="1" t="s">
        <v>993</v>
      </c>
    </row>
    <row r="42" spans="1:11" ht="45">
      <c r="A42" s="6"/>
      <c r="B42" s="6"/>
      <c r="C42" s="6"/>
      <c r="D42" s="1" t="s">
        <v>1046</v>
      </c>
      <c r="E42" s="2">
        <v>2009</v>
      </c>
      <c r="F42" s="1" t="s">
        <v>16</v>
      </c>
      <c r="G42" s="3" t="s">
        <v>17</v>
      </c>
      <c r="H42" s="3" t="s">
        <v>3</v>
      </c>
      <c r="I42" s="1" t="s">
        <v>18</v>
      </c>
      <c r="J42" s="4">
        <v>48800</v>
      </c>
      <c r="K42" s="1" t="s">
        <v>993</v>
      </c>
    </row>
    <row r="43" spans="1:11" ht="30">
      <c r="A43" s="6"/>
      <c r="B43" s="6"/>
      <c r="C43" s="6"/>
      <c r="D43" s="1" t="s">
        <v>1048</v>
      </c>
      <c r="E43" s="2">
        <v>2012</v>
      </c>
      <c r="F43" s="1" t="s">
        <v>16</v>
      </c>
      <c r="G43" s="3" t="s">
        <v>854</v>
      </c>
      <c r="H43" s="3" t="s">
        <v>3</v>
      </c>
      <c r="I43" s="1" t="s">
        <v>18</v>
      </c>
      <c r="J43" s="4">
        <v>12350.43</v>
      </c>
      <c r="K43" s="1" t="s">
        <v>993</v>
      </c>
    </row>
    <row r="44" spans="1:11" ht="30">
      <c r="A44" s="6"/>
      <c r="B44" s="6"/>
      <c r="C44" s="6"/>
      <c r="D44" s="1" t="s">
        <v>1049</v>
      </c>
      <c r="E44" s="2">
        <v>2005</v>
      </c>
      <c r="F44" s="1" t="s">
        <v>16</v>
      </c>
      <c r="G44" s="3" t="s">
        <v>2</v>
      </c>
      <c r="H44" s="3" t="s">
        <v>3</v>
      </c>
      <c r="I44" s="1" t="s">
        <v>18</v>
      </c>
      <c r="J44" s="4">
        <v>25048.41</v>
      </c>
      <c r="K44" s="1" t="s">
        <v>993</v>
      </c>
    </row>
    <row r="45" spans="1:11" ht="60">
      <c r="A45" s="6"/>
      <c r="B45" s="6"/>
      <c r="C45" s="6"/>
      <c r="D45" s="1" t="s">
        <v>1011</v>
      </c>
      <c r="E45" s="2">
        <v>2018</v>
      </c>
      <c r="F45" s="1" t="s">
        <v>16</v>
      </c>
      <c r="G45" s="3" t="s">
        <v>1050</v>
      </c>
      <c r="H45" s="3" t="s">
        <v>3</v>
      </c>
      <c r="I45" s="1" t="s">
        <v>8</v>
      </c>
      <c r="J45" s="4">
        <v>80328.570000000007</v>
      </c>
      <c r="K45" s="1" t="s">
        <v>993</v>
      </c>
    </row>
    <row r="46" spans="1:11" ht="60">
      <c r="A46" s="6"/>
      <c r="B46" s="6"/>
      <c r="C46" s="6"/>
      <c r="D46" s="1" t="s">
        <v>1051</v>
      </c>
      <c r="E46" s="2">
        <v>2018</v>
      </c>
      <c r="F46" s="1" t="s">
        <v>16</v>
      </c>
      <c r="G46" s="3" t="s">
        <v>1050</v>
      </c>
      <c r="H46" s="3" t="s">
        <v>3</v>
      </c>
      <c r="I46" s="1" t="s">
        <v>70</v>
      </c>
      <c r="J46" s="4">
        <v>27833.599999999999</v>
      </c>
      <c r="K46" s="1" t="s">
        <v>993</v>
      </c>
    </row>
    <row r="47" spans="1:11" ht="45">
      <c r="A47" s="6"/>
      <c r="B47" s="6"/>
      <c r="C47" s="6"/>
      <c r="D47" s="1" t="s">
        <v>1013</v>
      </c>
      <c r="E47" s="2">
        <v>2018</v>
      </c>
      <c r="F47" s="1" t="s">
        <v>16</v>
      </c>
      <c r="G47" s="3" t="s">
        <v>1052</v>
      </c>
      <c r="H47" s="3" t="s">
        <v>3</v>
      </c>
      <c r="I47" s="1" t="s">
        <v>8</v>
      </c>
      <c r="J47" s="4">
        <v>16879.29</v>
      </c>
      <c r="K47" s="1" t="s">
        <v>993</v>
      </c>
    </row>
    <row r="48" spans="1:11" ht="45">
      <c r="A48" s="6"/>
      <c r="B48" s="6"/>
      <c r="C48" s="6"/>
      <c r="D48" s="1" t="s">
        <v>1016</v>
      </c>
      <c r="E48" s="2">
        <v>2018</v>
      </c>
      <c r="F48" s="1" t="s">
        <v>16</v>
      </c>
      <c r="G48" s="3" t="s">
        <v>1052</v>
      </c>
      <c r="H48" s="3" t="s">
        <v>3</v>
      </c>
      <c r="I48" s="1" t="s">
        <v>8</v>
      </c>
      <c r="J48" s="4">
        <v>14800</v>
      </c>
      <c r="K48" s="1" t="s">
        <v>993</v>
      </c>
    </row>
    <row r="49" spans="1:11" ht="45">
      <c r="A49" s="6"/>
      <c r="B49" s="6"/>
      <c r="C49" s="6"/>
      <c r="D49" s="1" t="s">
        <v>1019</v>
      </c>
      <c r="E49" s="2">
        <v>2018</v>
      </c>
      <c r="F49" s="1" t="s">
        <v>16</v>
      </c>
      <c r="G49" s="3" t="s">
        <v>1053</v>
      </c>
      <c r="H49" s="3" t="s">
        <v>3</v>
      </c>
      <c r="I49" s="1" t="s">
        <v>8</v>
      </c>
      <c r="J49" s="4">
        <v>288927</v>
      </c>
      <c r="K49" s="1" t="s">
        <v>993</v>
      </c>
    </row>
    <row r="50" spans="1:11" ht="45">
      <c r="A50" s="6"/>
      <c r="B50" s="6"/>
      <c r="C50" s="6"/>
      <c r="D50" s="1" t="s">
        <v>1021</v>
      </c>
      <c r="E50" s="2">
        <v>2019</v>
      </c>
      <c r="F50" s="1" t="s">
        <v>16</v>
      </c>
      <c r="G50" s="3" t="s">
        <v>396</v>
      </c>
      <c r="H50" s="3" t="s">
        <v>3</v>
      </c>
      <c r="I50" s="1" t="s">
        <v>8</v>
      </c>
      <c r="J50" s="4">
        <v>403007.04</v>
      </c>
      <c r="K50" s="1" t="s">
        <v>993</v>
      </c>
    </row>
    <row r="51" spans="1:11" ht="60">
      <c r="A51" s="6"/>
      <c r="B51" s="6"/>
      <c r="C51" s="6"/>
      <c r="D51" s="1" t="s">
        <v>1054</v>
      </c>
      <c r="E51" s="2">
        <v>2020</v>
      </c>
      <c r="F51" s="1" t="s">
        <v>16</v>
      </c>
      <c r="G51" s="3" t="s">
        <v>1055</v>
      </c>
      <c r="H51" s="3" t="s">
        <v>3</v>
      </c>
      <c r="I51" s="1" t="s">
        <v>1056</v>
      </c>
      <c r="J51" s="4">
        <v>29999.7</v>
      </c>
      <c r="K51" s="1" t="s">
        <v>993</v>
      </c>
    </row>
    <row r="52" spans="1:11" ht="30">
      <c r="A52" s="6"/>
      <c r="B52" s="6"/>
      <c r="C52" s="6"/>
      <c r="D52" s="1" t="s">
        <v>1023</v>
      </c>
      <c r="E52" s="2">
        <v>2022</v>
      </c>
      <c r="F52" s="1" t="s">
        <v>16</v>
      </c>
      <c r="G52" s="3" t="s">
        <v>59</v>
      </c>
      <c r="H52" s="3" t="s">
        <v>3</v>
      </c>
      <c r="I52" s="1" t="s">
        <v>8</v>
      </c>
      <c r="J52" s="4">
        <v>16093.52</v>
      </c>
      <c r="K52" s="1" t="s">
        <v>993</v>
      </c>
    </row>
    <row r="53" spans="1:11">
      <c r="A53" s="6"/>
      <c r="B53" s="6"/>
      <c r="C53" s="6"/>
      <c r="D53" s="6"/>
      <c r="E53" s="6"/>
      <c r="F53" s="6"/>
      <c r="G53" s="6"/>
      <c r="H53" s="6"/>
      <c r="I53" s="6"/>
      <c r="J53" s="7">
        <v>4021760.73</v>
      </c>
      <c r="K53" s="6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activeCell="H78" sqref="A1:H78"/>
    </sheetView>
  </sheetViews>
  <sheetFormatPr defaultRowHeight="15"/>
  <cols>
    <col min="1" max="1" width="33.85546875" customWidth="1"/>
    <col min="7" max="7" width="9.85546875" bestFit="1" customWidth="1"/>
  </cols>
  <sheetData>
    <row r="1" spans="1:8" ht="30">
      <c r="A1" s="1" t="s">
        <v>1057</v>
      </c>
      <c r="B1" s="2">
        <v>2007</v>
      </c>
      <c r="C1" s="1" t="s">
        <v>16</v>
      </c>
      <c r="D1" s="3" t="s">
        <v>2</v>
      </c>
      <c r="E1" s="3" t="s">
        <v>3</v>
      </c>
      <c r="F1" s="1" t="s">
        <v>50</v>
      </c>
      <c r="G1" s="4">
        <v>6567.36</v>
      </c>
      <c r="H1" s="1" t="s">
        <v>1058</v>
      </c>
    </row>
    <row r="2" spans="1:8" ht="30">
      <c r="A2" s="1" t="s">
        <v>1059</v>
      </c>
      <c r="B2" s="2">
        <v>2008</v>
      </c>
      <c r="C2" s="1" t="s">
        <v>16</v>
      </c>
      <c r="D2" s="3" t="s">
        <v>2</v>
      </c>
      <c r="E2" s="3" t="s">
        <v>3</v>
      </c>
      <c r="F2" s="1" t="s">
        <v>50</v>
      </c>
      <c r="G2" s="4">
        <v>527817.53</v>
      </c>
      <c r="H2" s="1" t="s">
        <v>1058</v>
      </c>
    </row>
    <row r="3" spans="1:8">
      <c r="A3" s="1" t="s">
        <v>1060</v>
      </c>
      <c r="B3" s="2">
        <v>2009</v>
      </c>
      <c r="C3" s="1" t="s">
        <v>16</v>
      </c>
      <c r="D3" s="3" t="s">
        <v>2</v>
      </c>
      <c r="E3" s="3" t="s">
        <v>3</v>
      </c>
      <c r="F3" s="1" t="s">
        <v>50</v>
      </c>
      <c r="G3" s="4">
        <v>47507</v>
      </c>
      <c r="H3" s="1" t="s">
        <v>1058</v>
      </c>
    </row>
    <row r="4" spans="1:8" ht="30">
      <c r="A4" s="1" t="s">
        <v>1061</v>
      </c>
      <c r="B4" s="2">
        <v>2009</v>
      </c>
      <c r="C4" s="1" t="s">
        <v>16</v>
      </c>
      <c r="D4" s="3" t="s">
        <v>2</v>
      </c>
      <c r="E4" s="3" t="s">
        <v>3</v>
      </c>
      <c r="F4" s="1" t="s">
        <v>50</v>
      </c>
      <c r="G4" s="4">
        <v>11873.61</v>
      </c>
      <c r="H4" s="1" t="s">
        <v>1058</v>
      </c>
    </row>
    <row r="5" spans="1:8" ht="45">
      <c r="A5" s="1" t="s">
        <v>1062</v>
      </c>
      <c r="B5" s="2">
        <v>2013</v>
      </c>
      <c r="C5" s="1" t="s">
        <v>16</v>
      </c>
      <c r="D5" s="3" t="s">
        <v>2</v>
      </c>
      <c r="E5" s="3" t="s">
        <v>3</v>
      </c>
      <c r="F5" s="1" t="s">
        <v>50</v>
      </c>
      <c r="G5" s="4">
        <v>43220</v>
      </c>
      <c r="H5" s="1" t="s">
        <v>1058</v>
      </c>
    </row>
    <row r="6" spans="1:8" ht="45">
      <c r="A6" s="1" t="s">
        <v>1063</v>
      </c>
      <c r="B6" s="2">
        <v>2013</v>
      </c>
      <c r="C6" s="1" t="s">
        <v>16</v>
      </c>
      <c r="D6" s="3" t="s">
        <v>2</v>
      </c>
      <c r="E6" s="3" t="s">
        <v>3</v>
      </c>
      <c r="F6" s="1" t="s">
        <v>50</v>
      </c>
      <c r="G6" s="4">
        <v>2325.5</v>
      </c>
      <c r="H6" s="1" t="s">
        <v>1058</v>
      </c>
    </row>
    <row r="7" spans="1:8" ht="45">
      <c r="A7" s="1" t="s">
        <v>1063</v>
      </c>
      <c r="B7" s="2">
        <v>2013</v>
      </c>
      <c r="C7" s="1" t="s">
        <v>16</v>
      </c>
      <c r="D7" s="3" t="s">
        <v>2</v>
      </c>
      <c r="E7" s="3" t="s">
        <v>3</v>
      </c>
      <c r="F7" s="1" t="s">
        <v>50</v>
      </c>
      <c r="G7" s="4">
        <v>2325.5</v>
      </c>
      <c r="H7" s="1" t="s">
        <v>1058</v>
      </c>
    </row>
    <row r="8" spans="1:8" ht="45">
      <c r="A8" s="1" t="s">
        <v>1063</v>
      </c>
      <c r="B8" s="2">
        <v>2013</v>
      </c>
      <c r="C8" s="1" t="s">
        <v>16</v>
      </c>
      <c r="D8" s="3" t="s">
        <v>2</v>
      </c>
      <c r="E8" s="3" t="s">
        <v>3</v>
      </c>
      <c r="F8" s="1" t="s">
        <v>50</v>
      </c>
      <c r="G8" s="4">
        <v>2325.5</v>
      </c>
      <c r="H8" s="1" t="s">
        <v>1058</v>
      </c>
    </row>
    <row r="9" spans="1:8" ht="45">
      <c r="A9" s="1" t="s">
        <v>1063</v>
      </c>
      <c r="B9" s="2">
        <v>2013</v>
      </c>
      <c r="C9" s="1" t="s">
        <v>16</v>
      </c>
      <c r="D9" s="3" t="s">
        <v>2</v>
      </c>
      <c r="E9" s="3" t="s">
        <v>3</v>
      </c>
      <c r="F9" s="1" t="s">
        <v>50</v>
      </c>
      <c r="G9" s="4">
        <v>2325.5</v>
      </c>
      <c r="H9" s="1" t="s">
        <v>1058</v>
      </c>
    </row>
    <row r="10" spans="1:8" ht="45">
      <c r="A10" s="1" t="s">
        <v>1063</v>
      </c>
      <c r="B10" s="2">
        <v>2014</v>
      </c>
      <c r="C10" s="1" t="s">
        <v>16</v>
      </c>
      <c r="D10" s="3" t="s">
        <v>2</v>
      </c>
      <c r="E10" s="3" t="s">
        <v>3</v>
      </c>
      <c r="F10" s="1" t="s">
        <v>50</v>
      </c>
      <c r="G10" s="4">
        <v>9489.44</v>
      </c>
      <c r="H10" s="1" t="s">
        <v>1058</v>
      </c>
    </row>
    <row r="11" spans="1:8" ht="45">
      <c r="A11" s="1" t="s">
        <v>1063</v>
      </c>
      <c r="B11" s="2">
        <v>2014</v>
      </c>
      <c r="C11" s="1" t="s">
        <v>16</v>
      </c>
      <c r="D11" s="3" t="s">
        <v>2</v>
      </c>
      <c r="E11" s="3" t="s">
        <v>3</v>
      </c>
      <c r="F11" s="1" t="s">
        <v>50</v>
      </c>
      <c r="G11" s="4">
        <v>10661.64</v>
      </c>
      <c r="H11" s="1" t="s">
        <v>1058</v>
      </c>
    </row>
    <row r="12" spans="1:8" ht="30">
      <c r="A12" s="1" t="s">
        <v>1064</v>
      </c>
      <c r="B12" s="2">
        <v>2015</v>
      </c>
      <c r="C12" s="1" t="s">
        <v>16</v>
      </c>
      <c r="D12" s="3" t="s">
        <v>2</v>
      </c>
      <c r="E12" s="3" t="s">
        <v>3</v>
      </c>
      <c r="F12" s="1" t="s">
        <v>50</v>
      </c>
      <c r="G12" s="4">
        <v>5000</v>
      </c>
      <c r="H12" s="1" t="s">
        <v>1058</v>
      </c>
    </row>
    <row r="13" spans="1:8" ht="45">
      <c r="A13" s="1" t="s">
        <v>1065</v>
      </c>
      <c r="B13" s="2">
        <v>2016</v>
      </c>
      <c r="C13" s="1" t="s">
        <v>16</v>
      </c>
      <c r="D13" s="3" t="s">
        <v>2</v>
      </c>
      <c r="E13" s="3" t="s">
        <v>3</v>
      </c>
      <c r="F13" s="1" t="s">
        <v>50</v>
      </c>
      <c r="G13" s="4">
        <v>25830</v>
      </c>
      <c r="H13" s="1" t="s">
        <v>1058</v>
      </c>
    </row>
    <row r="14" spans="1:8" ht="30">
      <c r="A14" s="1" t="s">
        <v>1064</v>
      </c>
      <c r="B14" s="2">
        <v>2016</v>
      </c>
      <c r="C14" s="1" t="s">
        <v>16</v>
      </c>
      <c r="D14" s="3" t="s">
        <v>2</v>
      </c>
      <c r="E14" s="3" t="s">
        <v>3</v>
      </c>
      <c r="F14" s="1" t="s">
        <v>50</v>
      </c>
      <c r="G14" s="4">
        <v>5000</v>
      </c>
      <c r="H14" s="1" t="s">
        <v>1058</v>
      </c>
    </row>
    <row r="15" spans="1:8" ht="30">
      <c r="A15" s="1" t="s">
        <v>1066</v>
      </c>
      <c r="B15" s="2">
        <v>2004</v>
      </c>
      <c r="C15" s="1" t="s">
        <v>16</v>
      </c>
      <c r="D15" s="3" t="s">
        <v>2</v>
      </c>
      <c r="E15" s="3" t="s">
        <v>3</v>
      </c>
      <c r="F15" s="1" t="s">
        <v>4</v>
      </c>
      <c r="G15" s="4">
        <v>15664.3</v>
      </c>
      <c r="H15" s="1" t="s">
        <v>1058</v>
      </c>
    </row>
    <row r="16" spans="1:8" ht="30">
      <c r="A16" s="1" t="s">
        <v>1067</v>
      </c>
      <c r="B16" s="2">
        <v>2005</v>
      </c>
      <c r="C16" s="1" t="s">
        <v>1</v>
      </c>
      <c r="D16" s="3" t="s">
        <v>2</v>
      </c>
      <c r="E16" s="3" t="s">
        <v>3</v>
      </c>
      <c r="F16" s="1" t="s">
        <v>4</v>
      </c>
      <c r="G16" s="4">
        <v>1146.8</v>
      </c>
      <c r="H16" s="1" t="s">
        <v>1068</v>
      </c>
    </row>
    <row r="17" spans="1:8" ht="30">
      <c r="A17" s="1" t="s">
        <v>1067</v>
      </c>
      <c r="B17" s="2">
        <v>2000</v>
      </c>
      <c r="C17" s="1" t="s">
        <v>1</v>
      </c>
      <c r="D17" s="3" t="s">
        <v>2</v>
      </c>
      <c r="E17" s="3" t="s">
        <v>3</v>
      </c>
      <c r="F17" s="1" t="s">
        <v>4</v>
      </c>
      <c r="G17" s="4">
        <v>1146.8</v>
      </c>
      <c r="H17" s="1" t="s">
        <v>1068</v>
      </c>
    </row>
    <row r="18" spans="1:8" ht="30">
      <c r="A18" s="1" t="s">
        <v>1069</v>
      </c>
      <c r="B18" s="2">
        <v>2003</v>
      </c>
      <c r="C18" s="1" t="s">
        <v>1</v>
      </c>
      <c r="D18" s="3" t="s">
        <v>2</v>
      </c>
      <c r="E18" s="3" t="s">
        <v>3</v>
      </c>
      <c r="F18" s="1" t="s">
        <v>4</v>
      </c>
      <c r="G18" s="4">
        <v>1159</v>
      </c>
      <c r="H18" s="1" t="s">
        <v>1068</v>
      </c>
    </row>
    <row r="19" spans="1:8" ht="30">
      <c r="A19" s="1" t="s">
        <v>1069</v>
      </c>
      <c r="B19" s="2">
        <v>2003</v>
      </c>
      <c r="C19" s="1" t="s">
        <v>1</v>
      </c>
      <c r="D19" s="3" t="s">
        <v>2</v>
      </c>
      <c r="E19" s="3" t="s">
        <v>3</v>
      </c>
      <c r="F19" s="1" t="s">
        <v>4</v>
      </c>
      <c r="G19" s="4">
        <v>1159</v>
      </c>
      <c r="H19" s="1" t="s">
        <v>1068</v>
      </c>
    </row>
    <row r="20" spans="1:8" ht="30">
      <c r="A20" s="1" t="s">
        <v>1069</v>
      </c>
      <c r="B20" s="2">
        <v>2003</v>
      </c>
      <c r="C20" s="1" t="s">
        <v>1</v>
      </c>
      <c r="D20" s="3" t="s">
        <v>2</v>
      </c>
      <c r="E20" s="3" t="s">
        <v>3</v>
      </c>
      <c r="F20" s="1" t="s">
        <v>4</v>
      </c>
      <c r="G20" s="4">
        <v>1159</v>
      </c>
      <c r="H20" s="1" t="s">
        <v>1068</v>
      </c>
    </row>
    <row r="21" spans="1:8" ht="30">
      <c r="A21" s="1" t="s">
        <v>1070</v>
      </c>
      <c r="B21" s="2">
        <v>2003</v>
      </c>
      <c r="C21" s="1" t="s">
        <v>1</v>
      </c>
      <c r="D21" s="3" t="s">
        <v>2</v>
      </c>
      <c r="E21" s="3" t="s">
        <v>3</v>
      </c>
      <c r="F21" s="1" t="s">
        <v>4</v>
      </c>
      <c r="G21" s="4">
        <v>1159</v>
      </c>
      <c r="H21" s="1" t="s">
        <v>1068</v>
      </c>
    </row>
    <row r="22" spans="1:8" ht="30">
      <c r="A22" s="1" t="s">
        <v>1071</v>
      </c>
      <c r="B22" s="2">
        <v>2008</v>
      </c>
      <c r="C22" s="1" t="s">
        <v>16</v>
      </c>
      <c r="D22" s="3" t="s">
        <v>1072</v>
      </c>
      <c r="E22" s="3" t="s">
        <v>3</v>
      </c>
      <c r="F22" s="1" t="s">
        <v>8</v>
      </c>
      <c r="G22" s="4">
        <v>90861.07</v>
      </c>
      <c r="H22" s="1" t="s">
        <v>1058</v>
      </c>
    </row>
    <row r="23" spans="1:8" ht="30">
      <c r="A23" s="1" t="s">
        <v>1073</v>
      </c>
      <c r="B23" s="2">
        <v>2009</v>
      </c>
      <c r="C23" s="1" t="s">
        <v>1</v>
      </c>
      <c r="D23" s="3" t="s">
        <v>1074</v>
      </c>
      <c r="E23" s="3" t="s">
        <v>3</v>
      </c>
      <c r="F23" s="1" t="s">
        <v>8</v>
      </c>
      <c r="G23" s="4">
        <v>1878.8</v>
      </c>
      <c r="H23" s="1" t="s">
        <v>1075</v>
      </c>
    </row>
    <row r="24" spans="1:8">
      <c r="A24" s="1" t="s">
        <v>1076</v>
      </c>
      <c r="B24" s="2">
        <v>2009</v>
      </c>
      <c r="C24" s="1" t="s">
        <v>1</v>
      </c>
      <c r="D24" s="3" t="s">
        <v>1074</v>
      </c>
      <c r="E24" s="3" t="s">
        <v>3</v>
      </c>
      <c r="F24" s="1" t="s">
        <v>8</v>
      </c>
      <c r="G24" s="4">
        <v>1605.52</v>
      </c>
      <c r="H24" s="1" t="s">
        <v>1075</v>
      </c>
    </row>
    <row r="25" spans="1:8" ht="30">
      <c r="A25" s="1" t="s">
        <v>1073</v>
      </c>
      <c r="B25" s="2">
        <v>2009</v>
      </c>
      <c r="C25" s="1" t="s">
        <v>1</v>
      </c>
      <c r="D25" s="3" t="s">
        <v>1074</v>
      </c>
      <c r="E25" s="3" t="s">
        <v>3</v>
      </c>
      <c r="F25" s="1" t="s">
        <v>8</v>
      </c>
      <c r="G25" s="4">
        <v>1878.8</v>
      </c>
      <c r="H25" s="1" t="s">
        <v>1075</v>
      </c>
    </row>
    <row r="26" spans="1:8" ht="45">
      <c r="A26" s="1" t="s">
        <v>1077</v>
      </c>
      <c r="B26" s="2">
        <v>2010</v>
      </c>
      <c r="C26" s="1" t="s">
        <v>62</v>
      </c>
      <c r="D26" s="3" t="s">
        <v>1078</v>
      </c>
      <c r="E26" s="3" t="s">
        <v>3</v>
      </c>
      <c r="F26" s="1" t="s">
        <v>64</v>
      </c>
      <c r="G26" s="4">
        <v>428.22</v>
      </c>
      <c r="H26" s="1" t="s">
        <v>1068</v>
      </c>
    </row>
    <row r="27" spans="1:8" ht="45">
      <c r="A27" s="1" t="s">
        <v>1077</v>
      </c>
      <c r="B27" s="2">
        <v>2010</v>
      </c>
      <c r="C27" s="1" t="s">
        <v>62</v>
      </c>
      <c r="D27" s="3" t="s">
        <v>1078</v>
      </c>
      <c r="E27" s="3" t="s">
        <v>3</v>
      </c>
      <c r="F27" s="1" t="s">
        <v>64</v>
      </c>
      <c r="G27" s="4">
        <v>428.22</v>
      </c>
      <c r="H27" s="1" t="s">
        <v>1068</v>
      </c>
    </row>
    <row r="28" spans="1:8" ht="60">
      <c r="A28" s="1" t="s">
        <v>1079</v>
      </c>
      <c r="B28" s="2">
        <v>2010</v>
      </c>
      <c r="C28" s="1" t="s">
        <v>62</v>
      </c>
      <c r="D28" s="3" t="s">
        <v>1078</v>
      </c>
      <c r="E28" s="3" t="s">
        <v>3</v>
      </c>
      <c r="F28" s="1" t="s">
        <v>64</v>
      </c>
      <c r="G28" s="4">
        <v>724.68</v>
      </c>
      <c r="H28" s="1" t="s">
        <v>1068</v>
      </c>
    </row>
    <row r="29" spans="1:8">
      <c r="A29" s="1" t="s">
        <v>1080</v>
      </c>
      <c r="B29" s="2">
        <v>2010</v>
      </c>
      <c r="C29" s="1" t="s">
        <v>62</v>
      </c>
      <c r="D29" s="3" t="s">
        <v>1081</v>
      </c>
      <c r="E29" s="3" t="s">
        <v>3</v>
      </c>
      <c r="F29" s="1" t="s">
        <v>64</v>
      </c>
      <c r="G29" s="4">
        <v>943.41</v>
      </c>
      <c r="H29" s="1" t="s">
        <v>1075</v>
      </c>
    </row>
    <row r="30" spans="1:8">
      <c r="A30" s="1" t="s">
        <v>1080</v>
      </c>
      <c r="B30" s="2">
        <v>2010</v>
      </c>
      <c r="C30" s="1" t="s">
        <v>62</v>
      </c>
      <c r="D30" s="3" t="s">
        <v>1081</v>
      </c>
      <c r="E30" s="3" t="s">
        <v>3</v>
      </c>
      <c r="F30" s="1" t="s">
        <v>64</v>
      </c>
      <c r="G30" s="4">
        <v>943.41</v>
      </c>
      <c r="H30" s="1" t="s">
        <v>1075</v>
      </c>
    </row>
    <row r="31" spans="1:8">
      <c r="A31" s="1" t="s">
        <v>1080</v>
      </c>
      <c r="B31" s="2">
        <v>2010</v>
      </c>
      <c r="C31" s="1" t="s">
        <v>62</v>
      </c>
      <c r="D31" s="3" t="s">
        <v>1081</v>
      </c>
      <c r="E31" s="3" t="s">
        <v>3</v>
      </c>
      <c r="F31" s="1" t="s">
        <v>64</v>
      </c>
      <c r="G31" s="4">
        <v>943.41</v>
      </c>
      <c r="H31" s="1" t="s">
        <v>1075</v>
      </c>
    </row>
    <row r="32" spans="1:8">
      <c r="A32" s="1" t="s">
        <v>1080</v>
      </c>
      <c r="B32" s="2">
        <v>2010</v>
      </c>
      <c r="C32" s="1" t="s">
        <v>62</v>
      </c>
      <c r="D32" s="3" t="s">
        <v>1081</v>
      </c>
      <c r="E32" s="3" t="s">
        <v>3</v>
      </c>
      <c r="F32" s="1" t="s">
        <v>64</v>
      </c>
      <c r="G32" s="4">
        <v>943.41</v>
      </c>
      <c r="H32" s="1" t="s">
        <v>1075</v>
      </c>
    </row>
    <row r="33" spans="1:8">
      <c r="A33" s="1" t="s">
        <v>1080</v>
      </c>
      <c r="B33" s="2">
        <v>2010</v>
      </c>
      <c r="C33" s="1" t="s">
        <v>62</v>
      </c>
      <c r="D33" s="3" t="s">
        <v>1081</v>
      </c>
      <c r="E33" s="3" t="s">
        <v>3</v>
      </c>
      <c r="F33" s="1" t="s">
        <v>64</v>
      </c>
      <c r="G33" s="4">
        <v>943.41</v>
      </c>
      <c r="H33" s="1" t="s">
        <v>1075</v>
      </c>
    </row>
    <row r="34" spans="1:8">
      <c r="A34" s="1" t="s">
        <v>1080</v>
      </c>
      <c r="B34" s="2">
        <v>2010</v>
      </c>
      <c r="C34" s="1" t="s">
        <v>62</v>
      </c>
      <c r="D34" s="3" t="s">
        <v>1081</v>
      </c>
      <c r="E34" s="3" t="s">
        <v>3</v>
      </c>
      <c r="F34" s="1" t="s">
        <v>64</v>
      </c>
      <c r="G34" s="4">
        <v>943.41</v>
      </c>
      <c r="H34" s="1" t="s">
        <v>1075</v>
      </c>
    </row>
    <row r="35" spans="1:8">
      <c r="A35" s="1" t="s">
        <v>1082</v>
      </c>
      <c r="B35" s="2">
        <v>2012</v>
      </c>
      <c r="C35" s="1" t="s">
        <v>1</v>
      </c>
      <c r="D35" s="3" t="s">
        <v>1083</v>
      </c>
      <c r="E35" s="3" t="s">
        <v>3</v>
      </c>
      <c r="F35" s="1" t="s">
        <v>8</v>
      </c>
      <c r="G35" s="4">
        <v>2048</v>
      </c>
      <c r="H35" s="1" t="s">
        <v>1084</v>
      </c>
    </row>
    <row r="36" spans="1:8">
      <c r="A36" s="1" t="s">
        <v>1085</v>
      </c>
      <c r="B36" s="2">
        <v>2013</v>
      </c>
      <c r="C36" s="1" t="s">
        <v>1</v>
      </c>
      <c r="D36" s="3" t="s">
        <v>36</v>
      </c>
      <c r="E36" s="3" t="s">
        <v>3</v>
      </c>
      <c r="F36" s="1" t="s">
        <v>8</v>
      </c>
      <c r="G36" s="4">
        <v>2099</v>
      </c>
      <c r="H36" s="1" t="s">
        <v>1084</v>
      </c>
    </row>
    <row r="37" spans="1:8" ht="30">
      <c r="A37" s="1" t="s">
        <v>1086</v>
      </c>
      <c r="B37" s="2">
        <v>2014</v>
      </c>
      <c r="C37" s="1" t="s">
        <v>16</v>
      </c>
      <c r="D37" s="3" t="s">
        <v>1087</v>
      </c>
      <c r="E37" s="3" t="s">
        <v>3</v>
      </c>
      <c r="F37" s="1" t="s">
        <v>8</v>
      </c>
      <c r="G37" s="4">
        <v>7995</v>
      </c>
      <c r="H37" s="1" t="s">
        <v>1084</v>
      </c>
    </row>
    <row r="38" spans="1:8" ht="30">
      <c r="A38" s="1" t="s">
        <v>1088</v>
      </c>
      <c r="B38" s="2">
        <v>2015</v>
      </c>
      <c r="C38" s="1" t="s">
        <v>62</v>
      </c>
      <c r="D38" s="3" t="s">
        <v>810</v>
      </c>
      <c r="E38" s="3" t="s">
        <v>3</v>
      </c>
      <c r="F38" s="1" t="s">
        <v>64</v>
      </c>
      <c r="G38" s="4">
        <v>268.14</v>
      </c>
      <c r="H38" s="1" t="s">
        <v>1084</v>
      </c>
    </row>
    <row r="39" spans="1:8" ht="30">
      <c r="A39" s="1" t="s">
        <v>1088</v>
      </c>
      <c r="B39" s="2">
        <v>2015</v>
      </c>
      <c r="C39" s="1" t="s">
        <v>62</v>
      </c>
      <c r="D39" s="3" t="s">
        <v>1089</v>
      </c>
      <c r="E39" s="3" t="s">
        <v>3</v>
      </c>
      <c r="F39" s="1" t="s">
        <v>64</v>
      </c>
      <c r="G39" s="4">
        <v>268.14</v>
      </c>
      <c r="H39" s="1" t="s">
        <v>1084</v>
      </c>
    </row>
    <row r="40" spans="1:8" ht="30">
      <c r="A40" s="1" t="s">
        <v>1090</v>
      </c>
      <c r="B40" s="2">
        <v>2004</v>
      </c>
      <c r="C40" s="1" t="s">
        <v>1</v>
      </c>
      <c r="D40" s="3" t="s">
        <v>875</v>
      </c>
      <c r="E40" s="3" t="s">
        <v>3</v>
      </c>
      <c r="F40" s="1" t="s">
        <v>70</v>
      </c>
      <c r="G40" s="4">
        <v>1626.29</v>
      </c>
      <c r="H40" s="1" t="s">
        <v>1084</v>
      </c>
    </row>
    <row r="41" spans="1:8" ht="30">
      <c r="A41" s="1" t="s">
        <v>1091</v>
      </c>
      <c r="B41" s="2">
        <v>2004</v>
      </c>
      <c r="C41" s="1" t="s">
        <v>62</v>
      </c>
      <c r="D41" s="3" t="s">
        <v>875</v>
      </c>
      <c r="E41" s="3" t="s">
        <v>3</v>
      </c>
      <c r="F41" s="1" t="s">
        <v>70</v>
      </c>
      <c r="G41" s="4">
        <v>0</v>
      </c>
      <c r="H41" s="1" t="s">
        <v>1084</v>
      </c>
    </row>
    <row r="42" spans="1:8" ht="30">
      <c r="A42" s="1" t="s">
        <v>1092</v>
      </c>
      <c r="B42" s="2">
        <v>2004</v>
      </c>
      <c r="C42" s="1" t="s">
        <v>62</v>
      </c>
      <c r="D42" s="3" t="s">
        <v>875</v>
      </c>
      <c r="E42" s="3" t="s">
        <v>3</v>
      </c>
      <c r="F42" s="1" t="s">
        <v>70</v>
      </c>
      <c r="G42" s="4">
        <v>399</v>
      </c>
      <c r="H42" s="1" t="s">
        <v>1084</v>
      </c>
    </row>
    <row r="43" spans="1:8" ht="30">
      <c r="A43" s="1" t="s">
        <v>1093</v>
      </c>
      <c r="B43" s="2">
        <v>2004</v>
      </c>
      <c r="C43" s="1" t="s">
        <v>1</v>
      </c>
      <c r="D43" s="3" t="s">
        <v>875</v>
      </c>
      <c r="E43" s="3" t="s">
        <v>3</v>
      </c>
      <c r="F43" s="1" t="s">
        <v>70</v>
      </c>
      <c r="G43" s="4">
        <v>1111.42</v>
      </c>
      <c r="H43" s="1" t="s">
        <v>1084</v>
      </c>
    </row>
    <row r="44" spans="1:8" ht="30">
      <c r="A44" s="1" t="s">
        <v>1093</v>
      </c>
      <c r="B44" s="2">
        <v>2004</v>
      </c>
      <c r="C44" s="1" t="s">
        <v>1</v>
      </c>
      <c r="D44" s="3" t="s">
        <v>875</v>
      </c>
      <c r="E44" s="3" t="s">
        <v>3</v>
      </c>
      <c r="F44" s="1" t="s">
        <v>70</v>
      </c>
      <c r="G44" s="4">
        <v>1111.42</v>
      </c>
      <c r="H44" s="1" t="s">
        <v>1084</v>
      </c>
    </row>
    <row r="45" spans="1:8" ht="30">
      <c r="A45" s="1" t="s">
        <v>1094</v>
      </c>
      <c r="B45" s="2">
        <v>2004</v>
      </c>
      <c r="C45" s="1" t="s">
        <v>1</v>
      </c>
      <c r="D45" s="3" t="s">
        <v>1095</v>
      </c>
      <c r="E45" s="3" t="s">
        <v>3</v>
      </c>
      <c r="F45" s="1" t="s">
        <v>70</v>
      </c>
      <c r="G45" s="4">
        <v>1739.2</v>
      </c>
      <c r="H45" s="1" t="s">
        <v>1084</v>
      </c>
    </row>
    <row r="46" spans="1:8" ht="30">
      <c r="A46" s="1" t="s">
        <v>1096</v>
      </c>
      <c r="B46" s="2">
        <v>2004</v>
      </c>
      <c r="C46" s="1" t="s">
        <v>1</v>
      </c>
      <c r="D46" s="3" t="s">
        <v>1095</v>
      </c>
      <c r="E46" s="3" t="s">
        <v>3</v>
      </c>
      <c r="F46" s="1" t="s">
        <v>70</v>
      </c>
      <c r="G46" s="4">
        <v>3500</v>
      </c>
      <c r="H46" s="1" t="s">
        <v>1084</v>
      </c>
    </row>
    <row r="47" spans="1:8" ht="30">
      <c r="A47" s="1" t="s">
        <v>1096</v>
      </c>
      <c r="B47" s="2">
        <v>2004</v>
      </c>
      <c r="C47" s="1" t="s">
        <v>1</v>
      </c>
      <c r="D47" s="3" t="s">
        <v>1095</v>
      </c>
      <c r="E47" s="3" t="s">
        <v>3</v>
      </c>
      <c r="F47" s="1" t="s">
        <v>70</v>
      </c>
      <c r="G47" s="4">
        <v>3500</v>
      </c>
      <c r="H47" s="1" t="s">
        <v>1084</v>
      </c>
    </row>
    <row r="48" spans="1:8" ht="30">
      <c r="A48" s="1" t="s">
        <v>1096</v>
      </c>
      <c r="B48" s="2">
        <v>2004</v>
      </c>
      <c r="C48" s="1" t="s">
        <v>1</v>
      </c>
      <c r="D48" s="3" t="s">
        <v>1095</v>
      </c>
      <c r="E48" s="3" t="s">
        <v>3</v>
      </c>
      <c r="F48" s="1" t="s">
        <v>70</v>
      </c>
      <c r="G48" s="4">
        <v>3500</v>
      </c>
      <c r="H48" s="1" t="s">
        <v>1084</v>
      </c>
    </row>
    <row r="49" spans="1:8" ht="30">
      <c r="A49" s="1" t="s">
        <v>1096</v>
      </c>
      <c r="B49" s="2">
        <v>2004</v>
      </c>
      <c r="C49" s="1" t="s">
        <v>1</v>
      </c>
      <c r="D49" s="3" t="s">
        <v>1095</v>
      </c>
      <c r="E49" s="3" t="s">
        <v>3</v>
      </c>
      <c r="F49" s="1" t="s">
        <v>70</v>
      </c>
      <c r="G49" s="4">
        <v>3500</v>
      </c>
      <c r="H49" s="1" t="s">
        <v>1084</v>
      </c>
    </row>
    <row r="50" spans="1:8" ht="30">
      <c r="A50" s="1" t="s">
        <v>1096</v>
      </c>
      <c r="B50" s="2">
        <v>2004</v>
      </c>
      <c r="C50" s="1" t="s">
        <v>1</v>
      </c>
      <c r="D50" s="3" t="s">
        <v>1095</v>
      </c>
      <c r="E50" s="3" t="s">
        <v>3</v>
      </c>
      <c r="F50" s="1" t="s">
        <v>70</v>
      </c>
      <c r="G50" s="4">
        <v>3500</v>
      </c>
      <c r="H50" s="1" t="s">
        <v>1084</v>
      </c>
    </row>
    <row r="51" spans="1:8" ht="30">
      <c r="A51" s="1" t="s">
        <v>1096</v>
      </c>
      <c r="B51" s="2">
        <v>2004</v>
      </c>
      <c r="C51" s="1" t="s">
        <v>1</v>
      </c>
      <c r="D51" s="3" t="s">
        <v>1095</v>
      </c>
      <c r="E51" s="3" t="s">
        <v>3</v>
      </c>
      <c r="F51" s="1" t="s">
        <v>70</v>
      </c>
      <c r="G51" s="4">
        <v>3500</v>
      </c>
      <c r="H51" s="1" t="s">
        <v>1084</v>
      </c>
    </row>
    <row r="52" spans="1:8" ht="30">
      <c r="A52" s="1" t="s">
        <v>1096</v>
      </c>
      <c r="B52" s="2">
        <v>2004</v>
      </c>
      <c r="C52" s="1" t="s">
        <v>1</v>
      </c>
      <c r="D52" s="3" t="s">
        <v>1095</v>
      </c>
      <c r="E52" s="3" t="s">
        <v>3</v>
      </c>
      <c r="F52" s="1" t="s">
        <v>70</v>
      </c>
      <c r="G52" s="4">
        <v>3500</v>
      </c>
      <c r="H52" s="1" t="s">
        <v>1084</v>
      </c>
    </row>
    <row r="53" spans="1:8" ht="30">
      <c r="A53" s="1" t="s">
        <v>1096</v>
      </c>
      <c r="B53" s="2">
        <v>2004</v>
      </c>
      <c r="C53" s="1" t="s">
        <v>1</v>
      </c>
      <c r="D53" s="3" t="s">
        <v>1095</v>
      </c>
      <c r="E53" s="3" t="s">
        <v>3</v>
      </c>
      <c r="F53" s="1" t="s">
        <v>70</v>
      </c>
      <c r="G53" s="4">
        <v>3500</v>
      </c>
      <c r="H53" s="1" t="s">
        <v>1084</v>
      </c>
    </row>
    <row r="54" spans="1:8" ht="30">
      <c r="A54" s="1" t="s">
        <v>1096</v>
      </c>
      <c r="B54" s="2">
        <v>2004</v>
      </c>
      <c r="C54" s="1" t="s">
        <v>1</v>
      </c>
      <c r="D54" s="3" t="s">
        <v>1095</v>
      </c>
      <c r="E54" s="3" t="s">
        <v>3</v>
      </c>
      <c r="F54" s="1" t="s">
        <v>70</v>
      </c>
      <c r="G54" s="4">
        <v>3500</v>
      </c>
      <c r="H54" s="1" t="s">
        <v>1084</v>
      </c>
    </row>
    <row r="55" spans="1:8" ht="30">
      <c r="A55" s="1" t="s">
        <v>1096</v>
      </c>
      <c r="B55" s="2">
        <v>2004</v>
      </c>
      <c r="C55" s="1" t="s">
        <v>1</v>
      </c>
      <c r="D55" s="3" t="s">
        <v>1095</v>
      </c>
      <c r="E55" s="3" t="s">
        <v>3</v>
      </c>
      <c r="F55" s="1" t="s">
        <v>70</v>
      </c>
      <c r="G55" s="4">
        <v>3500</v>
      </c>
      <c r="H55" s="1" t="s">
        <v>1084</v>
      </c>
    </row>
    <row r="56" spans="1:8" ht="30">
      <c r="A56" s="1" t="s">
        <v>1096</v>
      </c>
      <c r="B56" s="2">
        <v>2004</v>
      </c>
      <c r="C56" s="1" t="s">
        <v>1</v>
      </c>
      <c r="D56" s="3" t="s">
        <v>1095</v>
      </c>
      <c r="E56" s="3" t="s">
        <v>3</v>
      </c>
      <c r="F56" s="1" t="s">
        <v>70</v>
      </c>
      <c r="G56" s="4">
        <v>3500</v>
      </c>
      <c r="H56" s="1" t="s">
        <v>1084</v>
      </c>
    </row>
    <row r="57" spans="1:8" ht="30">
      <c r="A57" s="1" t="s">
        <v>1096</v>
      </c>
      <c r="B57" s="2">
        <v>2004</v>
      </c>
      <c r="C57" s="1" t="s">
        <v>1</v>
      </c>
      <c r="D57" s="3" t="s">
        <v>1095</v>
      </c>
      <c r="E57" s="3" t="s">
        <v>3</v>
      </c>
      <c r="F57" s="1" t="s">
        <v>70</v>
      </c>
      <c r="G57" s="4">
        <v>3500</v>
      </c>
      <c r="H57" s="1" t="s">
        <v>1084</v>
      </c>
    </row>
    <row r="58" spans="1:8" ht="30">
      <c r="A58" s="1" t="s">
        <v>1096</v>
      </c>
      <c r="B58" s="2">
        <v>2004</v>
      </c>
      <c r="C58" s="1" t="s">
        <v>1</v>
      </c>
      <c r="D58" s="3" t="s">
        <v>1095</v>
      </c>
      <c r="E58" s="3" t="s">
        <v>3</v>
      </c>
      <c r="F58" s="1" t="s">
        <v>70</v>
      </c>
      <c r="G58" s="4">
        <v>3500</v>
      </c>
      <c r="H58" s="1" t="s">
        <v>1084</v>
      </c>
    </row>
    <row r="59" spans="1:8" ht="30">
      <c r="A59" s="1" t="s">
        <v>1097</v>
      </c>
      <c r="B59" s="2">
        <v>2004</v>
      </c>
      <c r="C59" s="1" t="s">
        <v>1</v>
      </c>
      <c r="D59" s="3" t="s">
        <v>1095</v>
      </c>
      <c r="E59" s="3" t="s">
        <v>3</v>
      </c>
      <c r="F59" s="1" t="s">
        <v>70</v>
      </c>
      <c r="G59" s="4">
        <v>3500</v>
      </c>
      <c r="H59" s="1" t="s">
        <v>1084</v>
      </c>
    </row>
    <row r="60" spans="1:8" ht="30">
      <c r="A60" s="1" t="s">
        <v>1097</v>
      </c>
      <c r="B60" s="2">
        <v>2004</v>
      </c>
      <c r="C60" s="1" t="s">
        <v>1</v>
      </c>
      <c r="D60" s="3" t="s">
        <v>1095</v>
      </c>
      <c r="E60" s="3" t="s">
        <v>3</v>
      </c>
      <c r="F60" s="1" t="s">
        <v>70</v>
      </c>
      <c r="G60" s="4">
        <v>3500</v>
      </c>
      <c r="H60" s="1" t="s">
        <v>1084</v>
      </c>
    </row>
    <row r="61" spans="1:8" ht="30">
      <c r="A61" s="1" t="s">
        <v>1097</v>
      </c>
      <c r="B61" s="2">
        <v>2004</v>
      </c>
      <c r="C61" s="1" t="s">
        <v>1</v>
      </c>
      <c r="D61" s="3" t="s">
        <v>1095</v>
      </c>
      <c r="E61" s="3" t="s">
        <v>3</v>
      </c>
      <c r="F61" s="1" t="s">
        <v>70</v>
      </c>
      <c r="G61" s="4">
        <v>3500</v>
      </c>
      <c r="H61" s="1" t="s">
        <v>1084</v>
      </c>
    </row>
    <row r="62" spans="1:8" ht="30">
      <c r="A62" s="1" t="s">
        <v>1098</v>
      </c>
      <c r="B62" s="2">
        <v>2004</v>
      </c>
      <c r="C62" s="1" t="s">
        <v>1</v>
      </c>
      <c r="D62" s="3" t="s">
        <v>1095</v>
      </c>
      <c r="E62" s="3" t="s">
        <v>3</v>
      </c>
      <c r="F62" s="1" t="s">
        <v>70</v>
      </c>
      <c r="G62" s="4">
        <v>1878.88</v>
      </c>
      <c r="H62" s="1" t="s">
        <v>1084</v>
      </c>
    </row>
    <row r="63" spans="1:8" ht="30">
      <c r="A63" s="1" t="s">
        <v>1099</v>
      </c>
      <c r="B63" s="2">
        <v>2004</v>
      </c>
      <c r="C63" s="1" t="s">
        <v>62</v>
      </c>
      <c r="D63" s="3" t="s">
        <v>1095</v>
      </c>
      <c r="E63" s="3" t="s">
        <v>3</v>
      </c>
      <c r="F63" s="1" t="s">
        <v>70</v>
      </c>
      <c r="G63" s="4">
        <v>600</v>
      </c>
      <c r="H63" s="1" t="s">
        <v>1084</v>
      </c>
    </row>
    <row r="64" spans="1:8" ht="30">
      <c r="A64" s="1" t="s">
        <v>1100</v>
      </c>
      <c r="B64" s="2">
        <v>2004</v>
      </c>
      <c r="C64" s="1" t="s">
        <v>62</v>
      </c>
      <c r="D64" s="3" t="s">
        <v>600</v>
      </c>
      <c r="E64" s="3" t="s">
        <v>3</v>
      </c>
      <c r="F64" s="1" t="s">
        <v>70</v>
      </c>
      <c r="G64" s="4">
        <v>160</v>
      </c>
      <c r="H64" s="1" t="s">
        <v>1084</v>
      </c>
    </row>
    <row r="65" spans="1:8" ht="30">
      <c r="A65" s="1" t="s">
        <v>1100</v>
      </c>
      <c r="B65" s="2">
        <v>2004</v>
      </c>
      <c r="C65" s="1" t="s">
        <v>62</v>
      </c>
      <c r="D65" s="3" t="s">
        <v>600</v>
      </c>
      <c r="E65" s="3" t="s">
        <v>3</v>
      </c>
      <c r="F65" s="1" t="s">
        <v>70</v>
      </c>
      <c r="G65" s="4">
        <v>160</v>
      </c>
      <c r="H65" s="1" t="s">
        <v>1084</v>
      </c>
    </row>
    <row r="66" spans="1:8" ht="30">
      <c r="A66" s="1" t="s">
        <v>1100</v>
      </c>
      <c r="B66" s="2">
        <v>2004</v>
      </c>
      <c r="C66" s="1" t="s">
        <v>62</v>
      </c>
      <c r="D66" s="3" t="s">
        <v>600</v>
      </c>
      <c r="E66" s="3" t="s">
        <v>3</v>
      </c>
      <c r="F66" s="1" t="s">
        <v>70</v>
      </c>
      <c r="G66" s="4">
        <v>160</v>
      </c>
      <c r="H66" s="1" t="s">
        <v>1084</v>
      </c>
    </row>
    <row r="67" spans="1:8" ht="30">
      <c r="A67" s="1" t="s">
        <v>1100</v>
      </c>
      <c r="B67" s="2">
        <v>2004</v>
      </c>
      <c r="C67" s="1" t="s">
        <v>62</v>
      </c>
      <c r="D67" s="3" t="s">
        <v>600</v>
      </c>
      <c r="E67" s="3" t="s">
        <v>3</v>
      </c>
      <c r="F67" s="1" t="s">
        <v>70</v>
      </c>
      <c r="G67" s="4">
        <v>160</v>
      </c>
      <c r="H67" s="1" t="s">
        <v>1084</v>
      </c>
    </row>
    <row r="68" spans="1:8" ht="30">
      <c r="A68" s="1" t="s">
        <v>1100</v>
      </c>
      <c r="B68" s="2">
        <v>2004</v>
      </c>
      <c r="C68" s="1" t="s">
        <v>62</v>
      </c>
      <c r="D68" s="3" t="s">
        <v>600</v>
      </c>
      <c r="E68" s="3" t="s">
        <v>3</v>
      </c>
      <c r="F68" s="1" t="s">
        <v>70</v>
      </c>
      <c r="G68" s="4">
        <v>160</v>
      </c>
      <c r="H68" s="1" t="s">
        <v>1084</v>
      </c>
    </row>
    <row r="69" spans="1:8" ht="30">
      <c r="A69" s="1" t="s">
        <v>1100</v>
      </c>
      <c r="B69" s="2">
        <v>2004</v>
      </c>
      <c r="C69" s="1" t="s">
        <v>62</v>
      </c>
      <c r="D69" s="3" t="s">
        <v>600</v>
      </c>
      <c r="E69" s="3" t="s">
        <v>3</v>
      </c>
      <c r="F69" s="1" t="s">
        <v>70</v>
      </c>
      <c r="G69" s="4">
        <v>160</v>
      </c>
      <c r="H69" s="1" t="s">
        <v>1084</v>
      </c>
    </row>
    <row r="70" spans="1:8" ht="30">
      <c r="A70" s="1" t="s">
        <v>1100</v>
      </c>
      <c r="B70" s="2">
        <v>2004</v>
      </c>
      <c r="C70" s="1" t="s">
        <v>62</v>
      </c>
      <c r="D70" s="3" t="s">
        <v>600</v>
      </c>
      <c r="E70" s="3" t="s">
        <v>3</v>
      </c>
      <c r="F70" s="1" t="s">
        <v>70</v>
      </c>
      <c r="G70" s="4">
        <v>160</v>
      </c>
      <c r="H70" s="1" t="s">
        <v>1084</v>
      </c>
    </row>
    <row r="71" spans="1:8" ht="30">
      <c r="A71" s="1" t="s">
        <v>1100</v>
      </c>
      <c r="B71" s="2">
        <v>2004</v>
      </c>
      <c r="C71" s="1" t="s">
        <v>62</v>
      </c>
      <c r="D71" s="3" t="s">
        <v>600</v>
      </c>
      <c r="E71" s="3" t="s">
        <v>3</v>
      </c>
      <c r="F71" s="1" t="s">
        <v>70</v>
      </c>
      <c r="G71" s="4">
        <v>160</v>
      </c>
      <c r="H71" s="1" t="s">
        <v>1084</v>
      </c>
    </row>
    <row r="72" spans="1:8" ht="30">
      <c r="A72" s="1" t="s">
        <v>1100</v>
      </c>
      <c r="B72" s="2">
        <v>2004</v>
      </c>
      <c r="C72" s="1" t="s">
        <v>62</v>
      </c>
      <c r="D72" s="3" t="s">
        <v>600</v>
      </c>
      <c r="E72" s="3" t="s">
        <v>3</v>
      </c>
      <c r="F72" s="1" t="s">
        <v>70</v>
      </c>
      <c r="G72" s="4">
        <v>160</v>
      </c>
      <c r="H72" s="1" t="s">
        <v>1084</v>
      </c>
    </row>
    <row r="73" spans="1:8" ht="30">
      <c r="A73" s="1" t="s">
        <v>1100</v>
      </c>
      <c r="B73" s="2">
        <v>2004</v>
      </c>
      <c r="C73" s="1" t="s">
        <v>62</v>
      </c>
      <c r="D73" s="3" t="s">
        <v>600</v>
      </c>
      <c r="E73" s="3" t="s">
        <v>3</v>
      </c>
      <c r="F73" s="1" t="s">
        <v>70</v>
      </c>
      <c r="G73" s="4">
        <v>160</v>
      </c>
      <c r="H73" s="1" t="s">
        <v>1084</v>
      </c>
    </row>
    <row r="74" spans="1:8" ht="30">
      <c r="A74" s="1" t="s">
        <v>1100</v>
      </c>
      <c r="B74" s="2">
        <v>2004</v>
      </c>
      <c r="C74" s="1" t="s">
        <v>62</v>
      </c>
      <c r="D74" s="3" t="s">
        <v>600</v>
      </c>
      <c r="E74" s="3" t="s">
        <v>3</v>
      </c>
      <c r="F74" s="1" t="s">
        <v>70</v>
      </c>
      <c r="G74" s="4">
        <v>160</v>
      </c>
      <c r="H74" s="1" t="s">
        <v>1084</v>
      </c>
    </row>
    <row r="75" spans="1:8" ht="30">
      <c r="A75" s="1" t="s">
        <v>1100</v>
      </c>
      <c r="B75" s="2">
        <v>2004</v>
      </c>
      <c r="C75" s="1" t="s">
        <v>62</v>
      </c>
      <c r="D75" s="3" t="s">
        <v>600</v>
      </c>
      <c r="E75" s="3" t="s">
        <v>3</v>
      </c>
      <c r="F75" s="1" t="s">
        <v>70</v>
      </c>
      <c r="G75" s="4">
        <v>160</v>
      </c>
      <c r="H75" s="1" t="s">
        <v>1084</v>
      </c>
    </row>
    <row r="76" spans="1:8" ht="30">
      <c r="A76" s="1" t="s">
        <v>1100</v>
      </c>
      <c r="B76" s="2">
        <v>2004</v>
      </c>
      <c r="C76" s="1" t="s">
        <v>62</v>
      </c>
      <c r="D76" s="3" t="s">
        <v>600</v>
      </c>
      <c r="E76" s="3" t="s">
        <v>3</v>
      </c>
      <c r="F76" s="1" t="s">
        <v>70</v>
      </c>
      <c r="G76" s="4">
        <v>160</v>
      </c>
      <c r="H76" s="1" t="s">
        <v>1084</v>
      </c>
    </row>
    <row r="77" spans="1:8" ht="30">
      <c r="A77" s="1" t="s">
        <v>1100</v>
      </c>
      <c r="B77" s="2">
        <v>2004</v>
      </c>
      <c r="C77" s="1" t="s">
        <v>62</v>
      </c>
      <c r="D77" s="3" t="s">
        <v>600</v>
      </c>
      <c r="E77" s="3" t="s">
        <v>3</v>
      </c>
      <c r="F77" s="1" t="s">
        <v>70</v>
      </c>
      <c r="G77" s="4">
        <v>160</v>
      </c>
      <c r="H77" s="1" t="s">
        <v>1084</v>
      </c>
    </row>
    <row r="78" spans="1:8" ht="30">
      <c r="A78" s="1" t="s">
        <v>1100</v>
      </c>
      <c r="B78" s="2">
        <v>2004</v>
      </c>
      <c r="C78" s="1" t="s">
        <v>62</v>
      </c>
      <c r="D78" s="3" t="s">
        <v>600</v>
      </c>
      <c r="E78" s="3" t="s">
        <v>3</v>
      </c>
      <c r="F78" s="1" t="s">
        <v>70</v>
      </c>
      <c r="G78" s="4">
        <v>160</v>
      </c>
      <c r="H78" s="1" t="s">
        <v>1084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0"/>
  <sheetViews>
    <sheetView workbookViewId="0">
      <selection activeCell="K11" sqref="K11"/>
    </sheetView>
  </sheetViews>
  <sheetFormatPr defaultRowHeight="15"/>
  <cols>
    <col min="1" max="1" width="27.42578125" customWidth="1"/>
    <col min="6" max="6" width="9.85546875" bestFit="1" customWidth="1"/>
  </cols>
  <sheetData>
    <row r="1" spans="1:7" ht="30">
      <c r="A1" s="1" t="s">
        <v>1101</v>
      </c>
      <c r="B1" s="2">
        <v>2009</v>
      </c>
      <c r="C1" s="1" t="s">
        <v>1</v>
      </c>
      <c r="D1" s="3" t="s">
        <v>1102</v>
      </c>
      <c r="E1" s="1" t="s">
        <v>95</v>
      </c>
      <c r="F1" s="4">
        <v>366</v>
      </c>
      <c r="G1" s="1" t="s">
        <v>1103</v>
      </c>
    </row>
    <row r="2" spans="1:7" ht="30">
      <c r="A2" s="1" t="s">
        <v>1104</v>
      </c>
      <c r="B2" s="2">
        <v>2009</v>
      </c>
      <c r="C2" s="1" t="s">
        <v>1</v>
      </c>
      <c r="D2" s="3" t="s">
        <v>370</v>
      </c>
      <c r="E2" s="1" t="s">
        <v>8</v>
      </c>
      <c r="F2" s="4">
        <v>561.20000000000005</v>
      </c>
      <c r="G2" s="1" t="s">
        <v>1103</v>
      </c>
    </row>
    <row r="3" spans="1:7" ht="30">
      <c r="A3" s="1" t="s">
        <v>1105</v>
      </c>
      <c r="B3" s="2">
        <v>2017</v>
      </c>
      <c r="C3" s="1" t="s">
        <v>1</v>
      </c>
      <c r="D3" s="3" t="s">
        <v>1106</v>
      </c>
      <c r="E3" s="1" t="s">
        <v>814</v>
      </c>
      <c r="F3" s="4">
        <v>623.61</v>
      </c>
      <c r="G3" s="1" t="s">
        <v>1103</v>
      </c>
    </row>
    <row r="4" spans="1:7" ht="30">
      <c r="A4" s="1" t="s">
        <v>1107</v>
      </c>
      <c r="B4" s="2">
        <v>2015</v>
      </c>
      <c r="C4" s="1" t="s">
        <v>1</v>
      </c>
      <c r="D4" s="3" t="s">
        <v>807</v>
      </c>
      <c r="E4" s="1" t="s">
        <v>814</v>
      </c>
      <c r="F4" s="4">
        <v>538.74</v>
      </c>
      <c r="G4" s="1" t="s">
        <v>1103</v>
      </c>
    </row>
    <row r="5" spans="1:7" ht="30">
      <c r="A5" s="1" t="s">
        <v>1108</v>
      </c>
      <c r="B5" s="2">
        <v>2009</v>
      </c>
      <c r="C5" s="1" t="s">
        <v>62</v>
      </c>
      <c r="D5" s="3" t="s">
        <v>558</v>
      </c>
      <c r="E5" s="1" t="s">
        <v>814</v>
      </c>
      <c r="F5" s="4">
        <v>988.2</v>
      </c>
      <c r="G5" s="1" t="s">
        <v>1103</v>
      </c>
    </row>
    <row r="6" spans="1:7" ht="30">
      <c r="A6" s="1" t="s">
        <v>1109</v>
      </c>
      <c r="B6" s="2">
        <v>2008</v>
      </c>
      <c r="C6" s="1" t="s">
        <v>62</v>
      </c>
      <c r="D6" s="3" t="s">
        <v>558</v>
      </c>
      <c r="E6" s="1" t="s">
        <v>814</v>
      </c>
      <c r="F6" s="4">
        <v>988.2</v>
      </c>
      <c r="G6" s="1" t="s">
        <v>1103</v>
      </c>
    </row>
    <row r="7" spans="1:7" ht="30">
      <c r="A7" s="1" t="s">
        <v>1107</v>
      </c>
      <c r="B7" s="2">
        <v>2015</v>
      </c>
      <c r="C7" s="1" t="s">
        <v>62</v>
      </c>
      <c r="D7" s="3" t="s">
        <v>1110</v>
      </c>
      <c r="E7" s="1" t="s">
        <v>814</v>
      </c>
      <c r="F7" s="4">
        <v>538.74</v>
      </c>
      <c r="G7" s="1" t="s">
        <v>1103</v>
      </c>
    </row>
    <row r="8" spans="1:7" ht="30">
      <c r="A8" s="1" t="s">
        <v>1111</v>
      </c>
      <c r="B8" s="2">
        <v>2014</v>
      </c>
      <c r="C8" s="1" t="s">
        <v>1</v>
      </c>
      <c r="D8" s="3" t="s">
        <v>560</v>
      </c>
      <c r="E8" s="1" t="s">
        <v>8</v>
      </c>
      <c r="F8" s="4">
        <v>466.39</v>
      </c>
      <c r="G8" s="1" t="s">
        <v>1103</v>
      </c>
    </row>
    <row r="9" spans="1:7" ht="30">
      <c r="A9" s="1" t="s">
        <v>1112</v>
      </c>
      <c r="B9" s="2">
        <v>2010</v>
      </c>
      <c r="C9" s="1" t="s">
        <v>1</v>
      </c>
      <c r="D9" s="3" t="s">
        <v>1113</v>
      </c>
      <c r="E9" s="1" t="s">
        <v>814</v>
      </c>
      <c r="F9" s="4">
        <v>90</v>
      </c>
      <c r="G9" s="1" t="s">
        <v>1103</v>
      </c>
    </row>
    <row r="10" spans="1:7" ht="30">
      <c r="A10" s="1" t="s">
        <v>1114</v>
      </c>
      <c r="B10" s="2">
        <v>2008</v>
      </c>
      <c r="C10" s="1" t="s">
        <v>1</v>
      </c>
      <c r="D10" s="3" t="s">
        <v>373</v>
      </c>
      <c r="E10" s="1" t="s">
        <v>814</v>
      </c>
      <c r="F10" s="4">
        <v>535.58000000000004</v>
      </c>
      <c r="G10" s="1" t="s">
        <v>1103</v>
      </c>
    </row>
    <row r="11" spans="1:7" ht="30">
      <c r="A11" s="1" t="s">
        <v>1107</v>
      </c>
      <c r="B11" s="2">
        <v>2015</v>
      </c>
      <c r="C11" s="1" t="s">
        <v>1</v>
      </c>
      <c r="D11" s="3" t="s">
        <v>375</v>
      </c>
      <c r="E11" s="1" t="s">
        <v>8</v>
      </c>
      <c r="F11" s="4">
        <v>538.74</v>
      </c>
      <c r="G11" s="1" t="s">
        <v>1103</v>
      </c>
    </row>
    <row r="12" spans="1:7" ht="30">
      <c r="A12" s="1" t="s">
        <v>1115</v>
      </c>
      <c r="B12" s="2">
        <v>2013</v>
      </c>
      <c r="C12" s="1" t="s">
        <v>1</v>
      </c>
      <c r="D12" s="3" t="s">
        <v>1116</v>
      </c>
      <c r="E12" s="1" t="s">
        <v>814</v>
      </c>
      <c r="F12" s="4">
        <v>504.3</v>
      </c>
      <c r="G12" s="1" t="s">
        <v>1103</v>
      </c>
    </row>
    <row r="13" spans="1:7" ht="30">
      <c r="A13" s="1" t="s">
        <v>1117</v>
      </c>
      <c r="B13" s="2">
        <v>2013</v>
      </c>
      <c r="C13" s="1" t="s">
        <v>1</v>
      </c>
      <c r="D13" s="3" t="s">
        <v>1116</v>
      </c>
      <c r="E13" s="1" t="s">
        <v>814</v>
      </c>
      <c r="F13" s="4">
        <v>430</v>
      </c>
      <c r="G13" s="1" t="s">
        <v>1103</v>
      </c>
    </row>
    <row r="14" spans="1:7" ht="30">
      <c r="A14" s="1" t="s">
        <v>1115</v>
      </c>
      <c r="B14" s="2">
        <v>2013</v>
      </c>
      <c r="C14" s="1" t="s">
        <v>1</v>
      </c>
      <c r="D14" s="3" t="s">
        <v>1116</v>
      </c>
      <c r="E14" s="1" t="s">
        <v>814</v>
      </c>
      <c r="F14" s="4">
        <v>504.3</v>
      </c>
      <c r="G14" s="1" t="s">
        <v>1103</v>
      </c>
    </row>
    <row r="15" spans="1:7" ht="30">
      <c r="A15" s="1" t="s">
        <v>1105</v>
      </c>
      <c r="B15" s="2">
        <v>2017</v>
      </c>
      <c r="C15" s="1" t="s">
        <v>1</v>
      </c>
      <c r="D15" s="3" t="s">
        <v>1118</v>
      </c>
      <c r="E15" s="1" t="s">
        <v>814</v>
      </c>
      <c r="F15" s="4">
        <v>623.61</v>
      </c>
      <c r="G15" s="1" t="s">
        <v>1103</v>
      </c>
    </row>
    <row r="16" spans="1:7" ht="30">
      <c r="A16" s="1" t="s">
        <v>1105</v>
      </c>
      <c r="B16" s="2">
        <v>2017</v>
      </c>
      <c r="C16" s="1" t="s">
        <v>1</v>
      </c>
      <c r="D16" s="3" t="s">
        <v>218</v>
      </c>
      <c r="E16" s="1" t="s">
        <v>814</v>
      </c>
      <c r="F16" s="4">
        <v>623.61</v>
      </c>
      <c r="G16" s="1" t="s">
        <v>1103</v>
      </c>
    </row>
    <row r="17" spans="1:7" ht="30">
      <c r="A17" s="1" t="s">
        <v>1119</v>
      </c>
      <c r="B17" s="2">
        <v>2016</v>
      </c>
      <c r="C17" s="1" t="s">
        <v>1</v>
      </c>
      <c r="D17" s="3" t="s">
        <v>376</v>
      </c>
      <c r="E17" s="1" t="s">
        <v>8</v>
      </c>
      <c r="F17" s="4">
        <v>558.41999999999996</v>
      </c>
      <c r="G17" s="1" t="s">
        <v>1103</v>
      </c>
    </row>
    <row r="18" spans="1:7" ht="30">
      <c r="A18" s="1" t="s">
        <v>1120</v>
      </c>
      <c r="B18" s="2">
        <v>2016</v>
      </c>
      <c r="C18" s="1" t="s">
        <v>1</v>
      </c>
      <c r="D18" s="3" t="s">
        <v>1121</v>
      </c>
      <c r="E18" s="1" t="s">
        <v>8</v>
      </c>
      <c r="F18" s="4">
        <v>3290</v>
      </c>
      <c r="G18" s="1" t="s">
        <v>1103</v>
      </c>
    </row>
    <row r="19" spans="1:7" ht="30">
      <c r="A19" s="1" t="s">
        <v>1120</v>
      </c>
      <c r="B19" s="2">
        <v>2016</v>
      </c>
      <c r="C19" s="1" t="s">
        <v>1</v>
      </c>
      <c r="D19" s="3" t="s">
        <v>1121</v>
      </c>
      <c r="E19" s="1" t="s">
        <v>8</v>
      </c>
      <c r="F19" s="4">
        <v>3290</v>
      </c>
      <c r="G19" s="1" t="s">
        <v>1103</v>
      </c>
    </row>
    <row r="20" spans="1:7" ht="30">
      <c r="A20" s="1" t="s">
        <v>1105</v>
      </c>
      <c r="B20" s="2">
        <v>2017</v>
      </c>
      <c r="C20" s="1" t="s">
        <v>1</v>
      </c>
      <c r="D20" s="3" t="s">
        <v>221</v>
      </c>
      <c r="E20" s="1" t="s">
        <v>814</v>
      </c>
      <c r="F20" s="4">
        <v>623.61</v>
      </c>
      <c r="G20" s="1" t="s">
        <v>1103</v>
      </c>
    </row>
    <row r="21" spans="1:7" ht="30">
      <c r="A21" s="1" t="s">
        <v>1107</v>
      </c>
      <c r="B21" s="2">
        <v>2015</v>
      </c>
      <c r="C21" s="1" t="s">
        <v>1</v>
      </c>
      <c r="D21" s="3" t="s">
        <v>562</v>
      </c>
      <c r="E21" s="1" t="s">
        <v>814</v>
      </c>
      <c r="F21" s="4">
        <v>538.74</v>
      </c>
      <c r="G21" s="1" t="s">
        <v>1103</v>
      </c>
    </row>
    <row r="22" spans="1:7" ht="30">
      <c r="A22" s="1" t="s">
        <v>1105</v>
      </c>
      <c r="B22" s="2">
        <v>2017</v>
      </c>
      <c r="C22" s="1" t="s">
        <v>1</v>
      </c>
      <c r="D22" s="3" t="s">
        <v>563</v>
      </c>
      <c r="E22" s="1" t="s">
        <v>814</v>
      </c>
      <c r="F22" s="4">
        <v>623.61</v>
      </c>
      <c r="G22" s="1" t="s">
        <v>1103</v>
      </c>
    </row>
    <row r="23" spans="1:7" ht="30">
      <c r="A23" s="1" t="s">
        <v>1107</v>
      </c>
      <c r="B23" s="2">
        <v>2015</v>
      </c>
      <c r="C23" s="1" t="s">
        <v>1</v>
      </c>
      <c r="D23" s="3" t="s">
        <v>222</v>
      </c>
      <c r="E23" s="1" t="s">
        <v>814</v>
      </c>
      <c r="F23" s="4">
        <v>513.98</v>
      </c>
      <c r="G23" s="1" t="s">
        <v>1103</v>
      </c>
    </row>
    <row r="24" spans="1:7" ht="30">
      <c r="A24" s="1" t="s">
        <v>1105</v>
      </c>
      <c r="B24" s="2">
        <v>2017</v>
      </c>
      <c r="C24" s="1" t="s">
        <v>1</v>
      </c>
      <c r="D24" s="3" t="s">
        <v>564</v>
      </c>
      <c r="E24" s="1" t="s">
        <v>814</v>
      </c>
      <c r="F24" s="4">
        <v>623.61</v>
      </c>
      <c r="G24" s="1" t="s">
        <v>1103</v>
      </c>
    </row>
    <row r="25" spans="1:7" ht="30">
      <c r="A25" s="1" t="s">
        <v>1105</v>
      </c>
      <c r="B25" s="2">
        <v>2017</v>
      </c>
      <c r="C25" s="1" t="s">
        <v>1</v>
      </c>
      <c r="D25" s="3" t="s">
        <v>90</v>
      </c>
      <c r="E25" s="1" t="s">
        <v>8</v>
      </c>
      <c r="F25" s="4">
        <v>623.61</v>
      </c>
      <c r="G25" s="1" t="s">
        <v>1103</v>
      </c>
    </row>
    <row r="26" spans="1:7" ht="30">
      <c r="A26" s="1" t="s">
        <v>1122</v>
      </c>
      <c r="B26" s="2">
        <v>2016</v>
      </c>
      <c r="C26" s="1" t="s">
        <v>1</v>
      </c>
      <c r="D26" s="3" t="s">
        <v>1123</v>
      </c>
      <c r="E26" s="1" t="s">
        <v>8</v>
      </c>
      <c r="F26" s="4">
        <v>3319.99</v>
      </c>
      <c r="G26" s="1" t="s">
        <v>1103</v>
      </c>
    </row>
    <row r="27" spans="1:7" ht="30">
      <c r="A27" s="1" t="s">
        <v>1119</v>
      </c>
      <c r="B27" s="2">
        <v>2016</v>
      </c>
      <c r="C27" s="1" t="s">
        <v>1</v>
      </c>
      <c r="D27" s="3" t="s">
        <v>1124</v>
      </c>
      <c r="E27" s="1" t="s">
        <v>814</v>
      </c>
      <c r="F27" s="4">
        <v>558.41999999999996</v>
      </c>
      <c r="G27" s="1" t="s">
        <v>1103</v>
      </c>
    </row>
    <row r="28" spans="1:7" ht="30">
      <c r="A28" s="1" t="s">
        <v>1105</v>
      </c>
      <c r="B28" s="2">
        <v>2017</v>
      </c>
      <c r="C28" s="1" t="s">
        <v>1</v>
      </c>
      <c r="D28" s="3" t="s">
        <v>223</v>
      </c>
      <c r="E28" s="1" t="s">
        <v>8</v>
      </c>
      <c r="F28" s="4">
        <v>623.61</v>
      </c>
      <c r="G28" s="1" t="s">
        <v>1103</v>
      </c>
    </row>
    <row r="29" spans="1:7" ht="30">
      <c r="A29" s="1" t="s">
        <v>1119</v>
      </c>
      <c r="B29" s="2">
        <v>2016</v>
      </c>
      <c r="C29" s="1" t="s">
        <v>1</v>
      </c>
      <c r="D29" s="3" t="s">
        <v>223</v>
      </c>
      <c r="E29" s="1" t="s">
        <v>814</v>
      </c>
      <c r="F29" s="4">
        <v>558.41999999999996</v>
      </c>
      <c r="G29" s="1" t="s">
        <v>1103</v>
      </c>
    </row>
    <row r="30" spans="1:7" ht="30">
      <c r="A30" s="1" t="s">
        <v>1105</v>
      </c>
      <c r="B30" s="2">
        <v>2017</v>
      </c>
      <c r="C30" s="1" t="s">
        <v>1</v>
      </c>
      <c r="D30" s="3" t="s">
        <v>565</v>
      </c>
      <c r="E30" s="1" t="s">
        <v>8</v>
      </c>
      <c r="F30" s="4">
        <v>623.61</v>
      </c>
      <c r="G30" s="1" t="s">
        <v>1103</v>
      </c>
    </row>
    <row r="31" spans="1:7" ht="30">
      <c r="A31" s="1" t="s">
        <v>1125</v>
      </c>
      <c r="B31" s="2">
        <v>2004</v>
      </c>
      <c r="C31" s="1" t="s">
        <v>16</v>
      </c>
      <c r="D31" s="3" t="s">
        <v>2</v>
      </c>
      <c r="E31" s="1" t="s">
        <v>18</v>
      </c>
      <c r="F31" s="4">
        <v>305</v>
      </c>
      <c r="G31" s="1" t="s">
        <v>1103</v>
      </c>
    </row>
    <row r="32" spans="1:7" ht="30">
      <c r="A32" s="1" t="s">
        <v>1126</v>
      </c>
      <c r="B32" s="2">
        <v>2010</v>
      </c>
      <c r="C32" s="1" t="s">
        <v>16</v>
      </c>
      <c r="D32" s="3" t="s">
        <v>384</v>
      </c>
      <c r="E32" s="1" t="s">
        <v>18</v>
      </c>
      <c r="F32" s="4">
        <v>1250</v>
      </c>
      <c r="G32" s="1" t="s">
        <v>1103</v>
      </c>
    </row>
    <row r="33" spans="1:7" ht="30">
      <c r="A33" s="1" t="s">
        <v>1127</v>
      </c>
      <c r="B33" s="2">
        <v>2010</v>
      </c>
      <c r="C33" s="1" t="s">
        <v>16</v>
      </c>
      <c r="D33" s="3" t="s">
        <v>384</v>
      </c>
      <c r="E33" s="1" t="s">
        <v>18</v>
      </c>
      <c r="F33" s="4">
        <v>1220</v>
      </c>
      <c r="G33" s="1" t="s">
        <v>1103</v>
      </c>
    </row>
    <row r="34" spans="1:7" ht="45">
      <c r="A34" s="1" t="s">
        <v>1128</v>
      </c>
      <c r="B34" s="2">
        <v>2010</v>
      </c>
      <c r="C34" s="1" t="s">
        <v>16</v>
      </c>
      <c r="D34" s="3" t="s">
        <v>1121</v>
      </c>
      <c r="E34" s="1" t="s">
        <v>814</v>
      </c>
      <c r="F34" s="4">
        <v>1220</v>
      </c>
      <c r="G34" s="1" t="s">
        <v>1103</v>
      </c>
    </row>
    <row r="35" spans="1:7" ht="30">
      <c r="A35" s="1" t="s">
        <v>1119</v>
      </c>
      <c r="B35" s="2">
        <v>2016</v>
      </c>
      <c r="C35" s="1" t="s">
        <v>16</v>
      </c>
      <c r="D35" s="3" t="s">
        <v>376</v>
      </c>
      <c r="E35" s="1" t="s">
        <v>18</v>
      </c>
      <c r="F35" s="4">
        <v>558.41999999999996</v>
      </c>
      <c r="G35" s="1" t="s">
        <v>1103</v>
      </c>
    </row>
    <row r="36" spans="1:7" ht="30">
      <c r="A36" s="1" t="s">
        <v>1129</v>
      </c>
      <c r="B36" s="2">
        <v>2013</v>
      </c>
      <c r="C36" s="1" t="s">
        <v>16</v>
      </c>
      <c r="D36" s="3" t="s">
        <v>376</v>
      </c>
      <c r="E36" s="1" t="s">
        <v>814</v>
      </c>
      <c r="F36" s="4">
        <v>1217.7</v>
      </c>
      <c r="G36" s="1" t="s">
        <v>1103</v>
      </c>
    </row>
    <row r="37" spans="1:7" ht="30">
      <c r="A37" s="1" t="s">
        <v>1119</v>
      </c>
      <c r="B37" s="2">
        <v>2016</v>
      </c>
      <c r="C37" s="1" t="s">
        <v>16</v>
      </c>
      <c r="D37" s="3" t="s">
        <v>225</v>
      </c>
      <c r="E37" s="1" t="s">
        <v>18</v>
      </c>
      <c r="F37" s="4">
        <v>558.41999999999996</v>
      </c>
      <c r="G37" s="1" t="s">
        <v>1103</v>
      </c>
    </row>
    <row r="38" spans="1:7" ht="30">
      <c r="A38" s="1" t="s">
        <v>1119</v>
      </c>
      <c r="B38" s="2">
        <v>2016</v>
      </c>
      <c r="C38" s="1" t="s">
        <v>16</v>
      </c>
      <c r="D38" s="3" t="s">
        <v>225</v>
      </c>
      <c r="E38" s="1" t="s">
        <v>18</v>
      </c>
      <c r="F38" s="4">
        <v>558.41999999999996</v>
      </c>
      <c r="G38" s="1" t="s">
        <v>1103</v>
      </c>
    </row>
    <row r="39" spans="1:7" ht="30">
      <c r="A39" s="1" t="s">
        <v>1105</v>
      </c>
      <c r="B39" s="2">
        <v>2017</v>
      </c>
      <c r="C39" s="1" t="s">
        <v>1</v>
      </c>
      <c r="D39" s="3" t="s">
        <v>566</v>
      </c>
      <c r="E39" s="1" t="s">
        <v>8</v>
      </c>
      <c r="F39" s="4">
        <v>623.61</v>
      </c>
      <c r="G39" s="1" t="s">
        <v>1103</v>
      </c>
    </row>
    <row r="40" spans="1:7" ht="30">
      <c r="A40" s="1" t="s">
        <v>1105</v>
      </c>
      <c r="B40" s="2">
        <v>2017</v>
      </c>
      <c r="C40" s="1" t="s">
        <v>1</v>
      </c>
      <c r="D40" s="3" t="s">
        <v>566</v>
      </c>
      <c r="E40" s="1" t="s">
        <v>8</v>
      </c>
      <c r="F40" s="4">
        <v>623.61</v>
      </c>
      <c r="G40" s="1" t="s">
        <v>1103</v>
      </c>
    </row>
    <row r="41" spans="1:7" ht="30">
      <c r="A41" s="1" t="s">
        <v>1130</v>
      </c>
      <c r="B41" s="2">
        <v>2006</v>
      </c>
      <c r="C41" s="1" t="s">
        <v>62</v>
      </c>
      <c r="D41" s="3" t="s">
        <v>1131</v>
      </c>
      <c r="E41" s="1" t="s">
        <v>64</v>
      </c>
      <c r="F41" s="4">
        <v>4465.2</v>
      </c>
      <c r="G41" s="1" t="s">
        <v>1103</v>
      </c>
    </row>
    <row r="42" spans="1:7" ht="30">
      <c r="A42" s="1" t="s">
        <v>1105</v>
      </c>
      <c r="B42" s="2">
        <v>2017</v>
      </c>
      <c r="C42" s="1" t="s">
        <v>1</v>
      </c>
      <c r="D42" s="3" t="s">
        <v>1132</v>
      </c>
      <c r="E42" s="1" t="s">
        <v>814</v>
      </c>
      <c r="F42" s="4">
        <v>623.61</v>
      </c>
      <c r="G42" s="1" t="s">
        <v>1103</v>
      </c>
    </row>
    <row r="43" spans="1:7" ht="30">
      <c r="A43" s="1" t="s">
        <v>1105</v>
      </c>
      <c r="B43" s="2">
        <v>2017</v>
      </c>
      <c r="C43" s="1" t="s">
        <v>16</v>
      </c>
      <c r="D43" s="3" t="s">
        <v>234</v>
      </c>
      <c r="E43" s="1" t="s">
        <v>814</v>
      </c>
      <c r="F43" s="4">
        <v>623.61</v>
      </c>
      <c r="G43" s="1" t="s">
        <v>1103</v>
      </c>
    </row>
    <row r="44" spans="1:7" ht="30">
      <c r="A44" s="1" t="s">
        <v>1133</v>
      </c>
      <c r="B44" s="2">
        <v>2009</v>
      </c>
      <c r="C44" s="1" t="s">
        <v>1</v>
      </c>
      <c r="D44" s="3" t="s">
        <v>1134</v>
      </c>
      <c r="E44" s="1" t="s">
        <v>814</v>
      </c>
      <c r="F44" s="4">
        <v>744.2</v>
      </c>
      <c r="G44" s="1" t="s">
        <v>1103</v>
      </c>
    </row>
    <row r="45" spans="1:7" ht="30">
      <c r="A45" s="1" t="s">
        <v>1107</v>
      </c>
      <c r="B45" s="2">
        <v>2015</v>
      </c>
      <c r="C45" s="1" t="s">
        <v>1</v>
      </c>
      <c r="D45" s="3" t="s">
        <v>240</v>
      </c>
      <c r="E45" s="1" t="s">
        <v>814</v>
      </c>
      <c r="F45" s="4">
        <v>538.74</v>
      </c>
      <c r="G45" s="1" t="s">
        <v>1103</v>
      </c>
    </row>
    <row r="46" spans="1:7" ht="30">
      <c r="A46" s="1" t="s">
        <v>1107</v>
      </c>
      <c r="B46" s="2">
        <v>2015</v>
      </c>
      <c r="C46" s="1" t="s">
        <v>1</v>
      </c>
      <c r="D46" s="3" t="s">
        <v>240</v>
      </c>
      <c r="E46" s="1" t="s">
        <v>814</v>
      </c>
      <c r="F46" s="4">
        <v>538.74</v>
      </c>
      <c r="G46" s="1" t="s">
        <v>1103</v>
      </c>
    </row>
    <row r="47" spans="1:7" ht="30">
      <c r="A47" s="1" t="s">
        <v>1111</v>
      </c>
      <c r="B47" s="2">
        <v>2014</v>
      </c>
      <c r="C47" s="1" t="s">
        <v>1</v>
      </c>
      <c r="D47" s="3" t="s">
        <v>242</v>
      </c>
      <c r="E47" s="1" t="s">
        <v>814</v>
      </c>
      <c r="F47" s="4">
        <v>466.39</v>
      </c>
      <c r="G47" s="1" t="s">
        <v>1103</v>
      </c>
    </row>
    <row r="48" spans="1:7" ht="30">
      <c r="A48" s="1" t="s">
        <v>1107</v>
      </c>
      <c r="B48" s="2">
        <v>2015</v>
      </c>
      <c r="C48" s="1" t="s">
        <v>1</v>
      </c>
      <c r="D48" s="3" t="s">
        <v>243</v>
      </c>
      <c r="E48" s="1" t="s">
        <v>814</v>
      </c>
      <c r="F48" s="4">
        <v>538.74</v>
      </c>
      <c r="G48" s="1" t="s">
        <v>1103</v>
      </c>
    </row>
    <row r="49" spans="1:7" ht="30">
      <c r="A49" s="1" t="s">
        <v>1111</v>
      </c>
      <c r="B49" s="2">
        <v>2014</v>
      </c>
      <c r="C49" s="1" t="s">
        <v>1</v>
      </c>
      <c r="D49" s="3" t="s">
        <v>244</v>
      </c>
      <c r="E49" s="1" t="s">
        <v>814</v>
      </c>
      <c r="F49" s="4">
        <v>466.39</v>
      </c>
      <c r="G49" s="1" t="s">
        <v>1103</v>
      </c>
    </row>
    <row r="50" spans="1:7" ht="30">
      <c r="A50" s="1" t="s">
        <v>1135</v>
      </c>
      <c r="B50" s="2">
        <v>2018</v>
      </c>
      <c r="C50" s="1" t="s">
        <v>1</v>
      </c>
      <c r="D50" s="3" t="s">
        <v>112</v>
      </c>
      <c r="E50" s="1" t="s">
        <v>814</v>
      </c>
      <c r="F50" s="4">
        <v>565</v>
      </c>
      <c r="G50" s="1" t="s">
        <v>1103</v>
      </c>
    </row>
    <row r="51" spans="1:7" ht="30">
      <c r="A51" s="1" t="s">
        <v>1136</v>
      </c>
      <c r="B51" s="2">
        <v>2017</v>
      </c>
      <c r="C51" s="1" t="s">
        <v>1</v>
      </c>
      <c r="D51" s="3" t="s">
        <v>392</v>
      </c>
      <c r="E51" s="1" t="s">
        <v>8</v>
      </c>
      <c r="F51" s="4">
        <v>942.69</v>
      </c>
      <c r="G51" s="1" t="s">
        <v>1103</v>
      </c>
    </row>
    <row r="52" spans="1:7" ht="30">
      <c r="A52" s="1" t="s">
        <v>1136</v>
      </c>
      <c r="B52" s="2">
        <v>2017</v>
      </c>
      <c r="C52" s="1" t="s">
        <v>1</v>
      </c>
      <c r="D52" s="3" t="s">
        <v>392</v>
      </c>
      <c r="E52" s="1" t="s">
        <v>8</v>
      </c>
      <c r="F52" s="4">
        <v>942.77</v>
      </c>
      <c r="G52" s="1" t="s">
        <v>1103</v>
      </c>
    </row>
    <row r="53" spans="1:7" ht="30">
      <c r="A53" s="1" t="s">
        <v>1136</v>
      </c>
      <c r="B53" s="2">
        <v>2017</v>
      </c>
      <c r="C53" s="1" t="s">
        <v>1</v>
      </c>
      <c r="D53" s="3" t="s">
        <v>392</v>
      </c>
      <c r="E53" s="1" t="s">
        <v>8</v>
      </c>
      <c r="F53" s="4">
        <v>942.69</v>
      </c>
      <c r="G53" s="1" t="s">
        <v>1103</v>
      </c>
    </row>
    <row r="54" spans="1:7" ht="30">
      <c r="A54" s="1" t="s">
        <v>1136</v>
      </c>
      <c r="B54" s="2">
        <v>2017</v>
      </c>
      <c r="C54" s="1" t="s">
        <v>1</v>
      </c>
      <c r="D54" s="3" t="s">
        <v>392</v>
      </c>
      <c r="E54" s="1" t="s">
        <v>8</v>
      </c>
      <c r="F54" s="4">
        <v>942.69</v>
      </c>
      <c r="G54" s="1" t="s">
        <v>1103</v>
      </c>
    </row>
    <row r="55" spans="1:7" ht="30">
      <c r="A55" s="1" t="s">
        <v>1135</v>
      </c>
      <c r="B55" s="2">
        <v>2018</v>
      </c>
      <c r="C55" s="1" t="s">
        <v>1</v>
      </c>
      <c r="D55" s="3" t="s">
        <v>569</v>
      </c>
      <c r="E55" s="1" t="s">
        <v>8</v>
      </c>
      <c r="F55" s="4">
        <v>565</v>
      </c>
      <c r="G55" s="1" t="s">
        <v>1103</v>
      </c>
    </row>
    <row r="56" spans="1:7" ht="30">
      <c r="A56" s="1" t="s">
        <v>1137</v>
      </c>
      <c r="B56" s="2">
        <v>2019</v>
      </c>
      <c r="C56" s="1" t="s">
        <v>1</v>
      </c>
      <c r="D56" s="3" t="s">
        <v>393</v>
      </c>
      <c r="E56" s="1" t="s">
        <v>814</v>
      </c>
      <c r="F56" s="4">
        <v>781.05</v>
      </c>
      <c r="G56" s="1" t="s">
        <v>1103</v>
      </c>
    </row>
    <row r="57" spans="1:7" ht="30">
      <c r="A57" s="1" t="s">
        <v>1133</v>
      </c>
      <c r="B57" s="2">
        <v>2009</v>
      </c>
      <c r="C57" s="1" t="s">
        <v>1</v>
      </c>
      <c r="D57" s="3" t="s">
        <v>393</v>
      </c>
      <c r="E57" s="1" t="s">
        <v>814</v>
      </c>
      <c r="F57" s="4">
        <v>744.2</v>
      </c>
      <c r="G57" s="1" t="s">
        <v>1103</v>
      </c>
    </row>
    <row r="58" spans="1:7" ht="30">
      <c r="A58" s="1" t="s">
        <v>1135</v>
      </c>
      <c r="B58" s="2">
        <v>2018</v>
      </c>
      <c r="C58" s="1" t="s">
        <v>1</v>
      </c>
      <c r="D58" s="3" t="s">
        <v>393</v>
      </c>
      <c r="E58" s="1" t="s">
        <v>8</v>
      </c>
      <c r="F58" s="4">
        <v>565</v>
      </c>
      <c r="G58" s="1" t="s">
        <v>1103</v>
      </c>
    </row>
    <row r="59" spans="1:7" ht="30">
      <c r="A59" s="1" t="s">
        <v>1135</v>
      </c>
      <c r="B59" s="2">
        <v>2018</v>
      </c>
      <c r="C59" s="1" t="s">
        <v>1</v>
      </c>
      <c r="D59" s="3" t="s">
        <v>393</v>
      </c>
      <c r="E59" s="1" t="s">
        <v>8</v>
      </c>
      <c r="F59" s="4">
        <v>565</v>
      </c>
      <c r="G59" s="1" t="s">
        <v>1103</v>
      </c>
    </row>
    <row r="60" spans="1:7" ht="30">
      <c r="A60" s="1" t="s">
        <v>1135</v>
      </c>
      <c r="B60" s="2">
        <v>2018</v>
      </c>
      <c r="C60" s="1" t="s">
        <v>1</v>
      </c>
      <c r="D60" s="3" t="s">
        <v>394</v>
      </c>
      <c r="E60" s="1" t="s">
        <v>8</v>
      </c>
      <c r="F60" s="4">
        <v>565</v>
      </c>
      <c r="G60" s="1" t="s">
        <v>1103</v>
      </c>
    </row>
    <row r="61" spans="1:7" ht="30">
      <c r="A61" s="1" t="s">
        <v>1105</v>
      </c>
      <c r="B61" s="2">
        <v>2017</v>
      </c>
      <c r="C61" s="1" t="s">
        <v>1</v>
      </c>
      <c r="D61" s="3" t="s">
        <v>1138</v>
      </c>
      <c r="E61" s="1" t="s">
        <v>814</v>
      </c>
      <c r="F61" s="4">
        <v>623.61</v>
      </c>
      <c r="G61" s="1" t="s">
        <v>1103</v>
      </c>
    </row>
    <row r="62" spans="1:7" ht="30">
      <c r="A62" s="1" t="s">
        <v>1135</v>
      </c>
      <c r="B62" s="2">
        <v>2018</v>
      </c>
      <c r="C62" s="1" t="s">
        <v>1</v>
      </c>
      <c r="D62" s="3" t="s">
        <v>246</v>
      </c>
      <c r="E62" s="1" t="s">
        <v>8</v>
      </c>
      <c r="F62" s="4">
        <v>565</v>
      </c>
      <c r="G62" s="1" t="s">
        <v>1103</v>
      </c>
    </row>
    <row r="63" spans="1:7" ht="30">
      <c r="A63" s="1" t="s">
        <v>1135</v>
      </c>
      <c r="B63" s="2">
        <v>2018</v>
      </c>
      <c r="C63" s="1" t="s">
        <v>1</v>
      </c>
      <c r="D63" s="3" t="s">
        <v>246</v>
      </c>
      <c r="E63" s="1" t="s">
        <v>8</v>
      </c>
      <c r="F63" s="4">
        <v>565</v>
      </c>
      <c r="G63" s="1" t="s">
        <v>1103</v>
      </c>
    </row>
    <row r="64" spans="1:7" ht="30">
      <c r="A64" s="1" t="s">
        <v>1139</v>
      </c>
      <c r="B64" s="2">
        <v>2013</v>
      </c>
      <c r="C64" s="1" t="s">
        <v>1</v>
      </c>
      <c r="D64" s="3" t="s">
        <v>395</v>
      </c>
      <c r="E64" s="1" t="s">
        <v>814</v>
      </c>
      <c r="F64" s="4">
        <v>553</v>
      </c>
      <c r="G64" s="1" t="s">
        <v>1103</v>
      </c>
    </row>
    <row r="65" spans="1:7" ht="30">
      <c r="A65" s="1" t="s">
        <v>1139</v>
      </c>
      <c r="B65" s="2">
        <v>2013</v>
      </c>
      <c r="C65" s="1" t="s">
        <v>1</v>
      </c>
      <c r="D65" s="3" t="s">
        <v>395</v>
      </c>
      <c r="E65" s="1" t="s">
        <v>814</v>
      </c>
      <c r="F65" s="4">
        <v>553</v>
      </c>
      <c r="G65" s="1" t="s">
        <v>1103</v>
      </c>
    </row>
    <row r="66" spans="1:7" ht="30">
      <c r="A66" s="1" t="s">
        <v>1135</v>
      </c>
      <c r="B66" s="2">
        <v>2018</v>
      </c>
      <c r="C66" s="1" t="s">
        <v>1</v>
      </c>
      <c r="D66" s="3" t="s">
        <v>396</v>
      </c>
      <c r="E66" s="1" t="s">
        <v>8</v>
      </c>
      <c r="F66" s="4">
        <v>565</v>
      </c>
      <c r="G66" s="1" t="s">
        <v>1103</v>
      </c>
    </row>
    <row r="67" spans="1:7" ht="30">
      <c r="A67" s="1" t="s">
        <v>1135</v>
      </c>
      <c r="B67" s="2">
        <v>2018</v>
      </c>
      <c r="C67" s="1" t="s">
        <v>1</v>
      </c>
      <c r="D67" s="3" t="s">
        <v>116</v>
      </c>
      <c r="E67" s="1" t="s">
        <v>814</v>
      </c>
      <c r="F67" s="4">
        <v>565</v>
      </c>
      <c r="G67" s="1" t="s">
        <v>1103</v>
      </c>
    </row>
    <row r="68" spans="1:7" ht="30">
      <c r="A68" s="1" t="s">
        <v>1135</v>
      </c>
      <c r="B68" s="2">
        <v>2018</v>
      </c>
      <c r="C68" s="1" t="s">
        <v>1</v>
      </c>
      <c r="D68" s="3" t="s">
        <v>397</v>
      </c>
      <c r="E68" s="1" t="s">
        <v>8</v>
      </c>
      <c r="F68" s="4">
        <v>565</v>
      </c>
      <c r="G68" s="1" t="s">
        <v>1103</v>
      </c>
    </row>
    <row r="69" spans="1:7" ht="30">
      <c r="A69" s="1" t="s">
        <v>1119</v>
      </c>
      <c r="B69" s="2">
        <v>2016</v>
      </c>
      <c r="C69" s="1" t="s">
        <v>1</v>
      </c>
      <c r="D69" s="3" t="s">
        <v>398</v>
      </c>
      <c r="E69" s="1" t="s">
        <v>814</v>
      </c>
      <c r="F69" s="4">
        <v>558.41999999999996</v>
      </c>
      <c r="G69" s="1" t="s">
        <v>1103</v>
      </c>
    </row>
    <row r="70" spans="1:7" ht="30">
      <c r="A70" s="1" t="s">
        <v>1135</v>
      </c>
      <c r="B70" s="2">
        <v>2018</v>
      </c>
      <c r="C70" s="1" t="s">
        <v>1</v>
      </c>
      <c r="D70" s="3" t="s">
        <v>248</v>
      </c>
      <c r="E70" s="1" t="s">
        <v>8</v>
      </c>
      <c r="F70" s="4">
        <v>565</v>
      </c>
      <c r="G70" s="1" t="s">
        <v>1103</v>
      </c>
    </row>
    <row r="71" spans="1:7" ht="30">
      <c r="A71" s="1" t="s">
        <v>1140</v>
      </c>
      <c r="B71" s="2">
        <v>2011</v>
      </c>
      <c r="C71" s="1" t="s">
        <v>1</v>
      </c>
      <c r="D71" s="3" t="s">
        <v>1141</v>
      </c>
      <c r="E71" s="1" t="s">
        <v>814</v>
      </c>
      <c r="F71" s="4">
        <v>624.84</v>
      </c>
      <c r="G71" s="1" t="s">
        <v>1103</v>
      </c>
    </row>
    <row r="72" spans="1:7" ht="30">
      <c r="A72" s="1" t="s">
        <v>1135</v>
      </c>
      <c r="B72" s="2">
        <v>2018</v>
      </c>
      <c r="C72" s="1" t="s">
        <v>1</v>
      </c>
      <c r="D72" s="3" t="s">
        <v>571</v>
      </c>
      <c r="E72" s="1" t="s">
        <v>8</v>
      </c>
      <c r="F72" s="4">
        <v>565</v>
      </c>
      <c r="G72" s="1" t="s">
        <v>1103</v>
      </c>
    </row>
    <row r="73" spans="1:7" ht="30">
      <c r="A73" s="1" t="s">
        <v>1135</v>
      </c>
      <c r="B73" s="2">
        <v>2018</v>
      </c>
      <c r="C73" s="1" t="s">
        <v>1</v>
      </c>
      <c r="D73" s="3" t="s">
        <v>571</v>
      </c>
      <c r="E73" s="1" t="s">
        <v>8</v>
      </c>
      <c r="F73" s="4">
        <v>565</v>
      </c>
      <c r="G73" s="1" t="s">
        <v>1103</v>
      </c>
    </row>
    <row r="74" spans="1:7" ht="30">
      <c r="A74" s="1" t="s">
        <v>1135</v>
      </c>
      <c r="B74" s="2">
        <v>2018</v>
      </c>
      <c r="C74" s="1" t="s">
        <v>1</v>
      </c>
      <c r="D74" s="3" t="s">
        <v>571</v>
      </c>
      <c r="E74" s="1" t="s">
        <v>8</v>
      </c>
      <c r="F74" s="4">
        <v>565</v>
      </c>
      <c r="G74" s="1" t="s">
        <v>1103</v>
      </c>
    </row>
    <row r="75" spans="1:7" ht="30">
      <c r="A75" s="1" t="s">
        <v>1117</v>
      </c>
      <c r="B75" s="2">
        <v>2014</v>
      </c>
      <c r="C75" s="1" t="s">
        <v>1</v>
      </c>
      <c r="D75" s="3" t="s">
        <v>399</v>
      </c>
      <c r="E75" s="1" t="s">
        <v>814</v>
      </c>
      <c r="F75" s="4">
        <v>383.91</v>
      </c>
      <c r="G75" s="1" t="s">
        <v>1103</v>
      </c>
    </row>
    <row r="76" spans="1:7" ht="30">
      <c r="A76" s="1" t="s">
        <v>1135</v>
      </c>
      <c r="B76" s="2">
        <v>2018</v>
      </c>
      <c r="C76" s="1" t="s">
        <v>1</v>
      </c>
      <c r="D76" s="3" t="s">
        <v>400</v>
      </c>
      <c r="E76" s="1" t="s">
        <v>8</v>
      </c>
      <c r="F76" s="4">
        <v>565</v>
      </c>
      <c r="G76" s="1" t="s">
        <v>1103</v>
      </c>
    </row>
    <row r="77" spans="1:7" ht="30">
      <c r="A77" s="1" t="s">
        <v>1137</v>
      </c>
      <c r="B77" s="2">
        <v>2019</v>
      </c>
      <c r="C77" s="1" t="s">
        <v>1</v>
      </c>
      <c r="D77" s="3" t="s">
        <v>402</v>
      </c>
      <c r="E77" s="1" t="s">
        <v>8</v>
      </c>
      <c r="F77" s="4">
        <v>781.05</v>
      </c>
      <c r="G77" s="1" t="s">
        <v>1103</v>
      </c>
    </row>
    <row r="78" spans="1:7" ht="30">
      <c r="A78" s="1" t="s">
        <v>1107</v>
      </c>
      <c r="B78" s="2">
        <v>2015</v>
      </c>
      <c r="C78" s="1" t="s">
        <v>1</v>
      </c>
      <c r="D78" s="3" t="s">
        <v>119</v>
      </c>
      <c r="E78" s="1" t="s">
        <v>814</v>
      </c>
      <c r="F78" s="4">
        <v>538.74</v>
      </c>
      <c r="G78" s="1" t="s">
        <v>1103</v>
      </c>
    </row>
    <row r="79" spans="1:7" ht="30">
      <c r="A79" s="1" t="s">
        <v>1105</v>
      </c>
      <c r="B79" s="2">
        <v>2017</v>
      </c>
      <c r="C79" s="1" t="s">
        <v>1</v>
      </c>
      <c r="D79" s="3" t="s">
        <v>250</v>
      </c>
      <c r="E79" s="1" t="s">
        <v>814</v>
      </c>
      <c r="F79" s="4">
        <v>623.61</v>
      </c>
      <c r="G79" s="1" t="s">
        <v>1103</v>
      </c>
    </row>
    <row r="80" spans="1:7" ht="30">
      <c r="A80" s="1" t="s">
        <v>1105</v>
      </c>
      <c r="B80" s="2">
        <v>2017</v>
      </c>
      <c r="C80" s="1" t="s">
        <v>1</v>
      </c>
      <c r="D80" s="3" t="s">
        <v>1142</v>
      </c>
      <c r="E80" s="1" t="s">
        <v>814</v>
      </c>
      <c r="F80" s="4">
        <v>623.61</v>
      </c>
      <c r="G80" s="1" t="s">
        <v>1103</v>
      </c>
    </row>
    <row r="81" spans="1:7" ht="30">
      <c r="A81" s="1" t="s">
        <v>1105</v>
      </c>
      <c r="B81" s="2">
        <v>2017</v>
      </c>
      <c r="C81" s="1" t="s">
        <v>1</v>
      </c>
      <c r="D81" s="3" t="s">
        <v>1142</v>
      </c>
      <c r="E81" s="1" t="s">
        <v>814</v>
      </c>
      <c r="F81" s="4">
        <v>623.61</v>
      </c>
      <c r="G81" s="1" t="s">
        <v>1103</v>
      </c>
    </row>
    <row r="82" spans="1:7" ht="30">
      <c r="A82" s="1" t="s">
        <v>1105</v>
      </c>
      <c r="B82" s="2">
        <v>2017</v>
      </c>
      <c r="C82" s="1" t="s">
        <v>1</v>
      </c>
      <c r="D82" s="3" t="s">
        <v>1143</v>
      </c>
      <c r="E82" s="1" t="s">
        <v>814</v>
      </c>
      <c r="F82" s="4">
        <v>623.61</v>
      </c>
      <c r="G82" s="1" t="s">
        <v>1103</v>
      </c>
    </row>
    <row r="83" spans="1:7" ht="30">
      <c r="A83" s="1" t="s">
        <v>1144</v>
      </c>
      <c r="B83" s="2">
        <v>2019</v>
      </c>
      <c r="C83" s="1" t="s">
        <v>62</v>
      </c>
      <c r="D83" s="3" t="s">
        <v>1145</v>
      </c>
      <c r="E83" s="1" t="s">
        <v>64</v>
      </c>
      <c r="F83" s="4">
        <v>749.99</v>
      </c>
      <c r="G83" s="1" t="s">
        <v>1103</v>
      </c>
    </row>
    <row r="84" spans="1:7" ht="30">
      <c r="A84" s="1" t="s">
        <v>1105</v>
      </c>
      <c r="B84" s="2">
        <v>2017</v>
      </c>
      <c r="C84" s="1" t="s">
        <v>1</v>
      </c>
      <c r="D84" s="3" t="s">
        <v>251</v>
      </c>
      <c r="E84" s="1" t="s">
        <v>814</v>
      </c>
      <c r="F84" s="4">
        <v>623.61</v>
      </c>
      <c r="G84" s="1" t="s">
        <v>1103</v>
      </c>
    </row>
    <row r="85" spans="1:7" ht="30">
      <c r="A85" s="1" t="s">
        <v>1117</v>
      </c>
      <c r="B85" s="2">
        <v>2014</v>
      </c>
      <c r="C85" s="1" t="s">
        <v>1</v>
      </c>
      <c r="D85" s="3" t="s">
        <v>406</v>
      </c>
      <c r="E85" s="1" t="s">
        <v>814</v>
      </c>
      <c r="F85" s="4">
        <v>383.91</v>
      </c>
      <c r="G85" s="1" t="s">
        <v>1103</v>
      </c>
    </row>
    <row r="86" spans="1:7" ht="30">
      <c r="A86" s="1" t="s">
        <v>1119</v>
      </c>
      <c r="B86" s="2">
        <v>2016</v>
      </c>
      <c r="C86" s="1" t="s">
        <v>1</v>
      </c>
      <c r="D86" s="3" t="s">
        <v>1146</v>
      </c>
      <c r="E86" s="1" t="s">
        <v>814</v>
      </c>
      <c r="F86" s="4">
        <v>558.41999999999996</v>
      </c>
      <c r="G86" s="1" t="s">
        <v>1103</v>
      </c>
    </row>
    <row r="87" spans="1:7" ht="30">
      <c r="A87" s="1" t="s">
        <v>1135</v>
      </c>
      <c r="B87" s="2">
        <v>2018</v>
      </c>
      <c r="C87" s="1" t="s">
        <v>1</v>
      </c>
      <c r="D87" s="3" t="s">
        <v>407</v>
      </c>
      <c r="E87" s="1" t="s">
        <v>8</v>
      </c>
      <c r="F87" s="4">
        <v>565</v>
      </c>
      <c r="G87" s="1" t="s">
        <v>1103</v>
      </c>
    </row>
    <row r="88" spans="1:7" ht="30">
      <c r="A88" s="1" t="s">
        <v>1135</v>
      </c>
      <c r="B88" s="2">
        <v>2018</v>
      </c>
      <c r="C88" s="1" t="s">
        <v>1</v>
      </c>
      <c r="D88" s="3" t="s">
        <v>124</v>
      </c>
      <c r="E88" s="1" t="s">
        <v>8</v>
      </c>
      <c r="F88" s="4">
        <v>565</v>
      </c>
      <c r="G88" s="1" t="s">
        <v>1103</v>
      </c>
    </row>
    <row r="89" spans="1:7" ht="30">
      <c r="A89" s="1" t="s">
        <v>1135</v>
      </c>
      <c r="B89" s="2">
        <v>2018</v>
      </c>
      <c r="C89" s="1" t="s">
        <v>1</v>
      </c>
      <c r="D89" s="3" t="s">
        <v>124</v>
      </c>
      <c r="E89" s="1" t="s">
        <v>8</v>
      </c>
      <c r="F89" s="4">
        <v>565</v>
      </c>
      <c r="G89" s="1" t="s">
        <v>1103</v>
      </c>
    </row>
    <row r="90" spans="1:7" ht="30">
      <c r="A90" s="1" t="s">
        <v>1147</v>
      </c>
      <c r="B90" s="2">
        <v>2022</v>
      </c>
      <c r="C90" s="1" t="s">
        <v>1</v>
      </c>
      <c r="D90" s="3" t="s">
        <v>408</v>
      </c>
      <c r="E90" s="1" t="s">
        <v>814</v>
      </c>
      <c r="F90" s="4">
        <v>676.5</v>
      </c>
      <c r="G90" s="1" t="s">
        <v>1103</v>
      </c>
    </row>
    <row r="91" spans="1:7" ht="30">
      <c r="A91" s="1" t="s">
        <v>1139</v>
      </c>
      <c r="B91" s="2">
        <v>2013</v>
      </c>
      <c r="C91" s="1" t="s">
        <v>1</v>
      </c>
      <c r="D91" s="3" t="s">
        <v>408</v>
      </c>
      <c r="E91" s="1" t="s">
        <v>814</v>
      </c>
      <c r="F91" s="4">
        <v>553</v>
      </c>
      <c r="G91" s="1" t="s">
        <v>1103</v>
      </c>
    </row>
    <row r="92" spans="1:7" ht="30">
      <c r="A92" s="1" t="s">
        <v>1105</v>
      </c>
      <c r="B92" s="2">
        <v>2017</v>
      </c>
      <c r="C92" s="1" t="s">
        <v>1</v>
      </c>
      <c r="D92" s="3" t="s">
        <v>409</v>
      </c>
      <c r="E92" s="1" t="s">
        <v>814</v>
      </c>
      <c r="F92" s="4">
        <v>623.61</v>
      </c>
      <c r="G92" s="1" t="s">
        <v>1103</v>
      </c>
    </row>
    <row r="93" spans="1:7" ht="30">
      <c r="A93" s="1" t="s">
        <v>1119</v>
      </c>
      <c r="B93" s="2">
        <v>2016</v>
      </c>
      <c r="C93" s="1" t="s">
        <v>1</v>
      </c>
      <c r="D93" s="3" t="s">
        <v>255</v>
      </c>
      <c r="E93" s="1" t="s">
        <v>814</v>
      </c>
      <c r="F93" s="4">
        <v>558.41999999999996</v>
      </c>
      <c r="G93" s="1" t="s">
        <v>1103</v>
      </c>
    </row>
    <row r="94" spans="1:7" ht="30">
      <c r="A94" s="1" t="s">
        <v>1133</v>
      </c>
      <c r="B94" s="2">
        <v>2009</v>
      </c>
      <c r="C94" s="1" t="s">
        <v>1</v>
      </c>
      <c r="D94" s="3" t="s">
        <v>572</v>
      </c>
      <c r="E94" s="1" t="s">
        <v>814</v>
      </c>
      <c r="F94" s="4">
        <v>744.2</v>
      </c>
      <c r="G94" s="1" t="s">
        <v>1103</v>
      </c>
    </row>
    <row r="95" spans="1:7" ht="30">
      <c r="A95" s="1" t="s">
        <v>1107</v>
      </c>
      <c r="B95" s="2">
        <v>2015</v>
      </c>
      <c r="C95" s="1" t="s">
        <v>1</v>
      </c>
      <c r="D95" s="3" t="s">
        <v>573</v>
      </c>
      <c r="E95" s="1" t="s">
        <v>814</v>
      </c>
      <c r="F95" s="4">
        <v>538.74</v>
      </c>
      <c r="G95" s="1" t="s">
        <v>1103</v>
      </c>
    </row>
    <row r="96" spans="1:7" ht="30">
      <c r="A96" s="1" t="s">
        <v>1107</v>
      </c>
      <c r="B96" s="2">
        <v>2015</v>
      </c>
      <c r="C96" s="1" t="s">
        <v>1</v>
      </c>
      <c r="D96" s="3" t="s">
        <v>574</v>
      </c>
      <c r="E96" s="1" t="s">
        <v>814</v>
      </c>
      <c r="F96" s="4">
        <v>538.74</v>
      </c>
      <c r="G96" s="1" t="s">
        <v>1103</v>
      </c>
    </row>
    <row r="97" spans="1:7" ht="30">
      <c r="A97" s="1" t="s">
        <v>1148</v>
      </c>
      <c r="B97" s="2">
        <v>2021</v>
      </c>
      <c r="C97" s="1" t="s">
        <v>1</v>
      </c>
      <c r="D97" s="3" t="s">
        <v>1149</v>
      </c>
      <c r="E97" s="1" t="s">
        <v>814</v>
      </c>
      <c r="F97" s="4">
        <v>796</v>
      </c>
      <c r="G97" s="1" t="s">
        <v>1103</v>
      </c>
    </row>
    <row r="98" spans="1:7" ht="30">
      <c r="A98" s="1" t="s">
        <v>1139</v>
      </c>
      <c r="B98" s="2">
        <v>2013</v>
      </c>
      <c r="C98" s="1" t="s">
        <v>1</v>
      </c>
      <c r="D98" s="3" t="s">
        <v>411</v>
      </c>
      <c r="E98" s="1" t="s">
        <v>814</v>
      </c>
      <c r="F98" s="4">
        <v>553</v>
      </c>
      <c r="G98" s="1" t="s">
        <v>1103</v>
      </c>
    </row>
    <row r="99" spans="1:7" ht="30">
      <c r="A99" s="1" t="s">
        <v>1137</v>
      </c>
      <c r="B99" s="2">
        <v>2019</v>
      </c>
      <c r="C99" s="1" t="s">
        <v>1</v>
      </c>
      <c r="D99" s="3" t="s">
        <v>129</v>
      </c>
      <c r="E99" s="1" t="s">
        <v>8</v>
      </c>
      <c r="F99" s="4">
        <v>781.05</v>
      </c>
      <c r="G99" s="1" t="s">
        <v>1103</v>
      </c>
    </row>
    <row r="100" spans="1:7" ht="30">
      <c r="A100" s="1" t="s">
        <v>1150</v>
      </c>
      <c r="B100" s="2">
        <v>2019</v>
      </c>
      <c r="C100" s="1" t="s">
        <v>1</v>
      </c>
      <c r="D100" s="3" t="s">
        <v>413</v>
      </c>
      <c r="E100" s="1" t="s">
        <v>8</v>
      </c>
      <c r="F100" s="4">
        <v>763.83</v>
      </c>
      <c r="G100" s="1" t="s">
        <v>1103</v>
      </c>
    </row>
    <row r="101" spans="1:7" ht="30">
      <c r="A101" s="1" t="s">
        <v>1107</v>
      </c>
      <c r="B101" s="2">
        <v>2015</v>
      </c>
      <c r="C101" s="1" t="s">
        <v>1</v>
      </c>
      <c r="D101" s="3" t="s">
        <v>259</v>
      </c>
      <c r="E101" s="1" t="s">
        <v>814</v>
      </c>
      <c r="F101" s="4">
        <v>538.74</v>
      </c>
      <c r="G101" s="1" t="s">
        <v>1103</v>
      </c>
    </row>
    <row r="102" spans="1:7" ht="30">
      <c r="A102" s="1" t="s">
        <v>1107</v>
      </c>
      <c r="B102" s="2">
        <v>2015</v>
      </c>
      <c r="C102" s="1" t="s">
        <v>1</v>
      </c>
      <c r="D102" s="3" t="s">
        <v>259</v>
      </c>
      <c r="E102" s="1" t="s">
        <v>814</v>
      </c>
      <c r="F102" s="4">
        <v>538.74</v>
      </c>
      <c r="G102" s="1" t="s">
        <v>1103</v>
      </c>
    </row>
    <row r="103" spans="1:7" ht="30">
      <c r="A103" s="1" t="s">
        <v>1137</v>
      </c>
      <c r="B103" s="2">
        <v>2019</v>
      </c>
      <c r="C103" s="1" t="s">
        <v>1</v>
      </c>
      <c r="D103" s="3" t="s">
        <v>414</v>
      </c>
      <c r="E103" s="1" t="s">
        <v>8</v>
      </c>
      <c r="F103" s="4">
        <v>781.05</v>
      </c>
      <c r="G103" s="1" t="s">
        <v>1103</v>
      </c>
    </row>
    <row r="104" spans="1:7" ht="30">
      <c r="A104" s="1" t="s">
        <v>1150</v>
      </c>
      <c r="B104" s="2">
        <v>2019</v>
      </c>
      <c r="C104" s="1" t="s">
        <v>1</v>
      </c>
      <c r="D104" s="3" t="s">
        <v>415</v>
      </c>
      <c r="E104" s="1" t="s">
        <v>8</v>
      </c>
      <c r="F104" s="4">
        <v>763.83</v>
      </c>
      <c r="G104" s="1" t="s">
        <v>1103</v>
      </c>
    </row>
    <row r="105" spans="1:7" ht="30">
      <c r="A105" s="1" t="s">
        <v>1137</v>
      </c>
      <c r="B105" s="2">
        <v>2019</v>
      </c>
      <c r="C105" s="1" t="s">
        <v>1</v>
      </c>
      <c r="D105" s="3" t="s">
        <v>416</v>
      </c>
      <c r="E105" s="1" t="s">
        <v>814</v>
      </c>
      <c r="F105" s="4">
        <v>781.05</v>
      </c>
      <c r="G105" s="1" t="s">
        <v>1103</v>
      </c>
    </row>
    <row r="106" spans="1:7" ht="30">
      <c r="A106" s="1" t="s">
        <v>1151</v>
      </c>
      <c r="B106" s="2">
        <v>2013</v>
      </c>
      <c r="C106" s="1" t="s">
        <v>1</v>
      </c>
      <c r="D106" s="3" t="s">
        <v>416</v>
      </c>
      <c r="E106" s="1" t="s">
        <v>814</v>
      </c>
      <c r="F106" s="4">
        <v>596.54999999999995</v>
      </c>
      <c r="G106" s="1" t="s">
        <v>1103</v>
      </c>
    </row>
    <row r="107" spans="1:7" ht="30">
      <c r="A107" s="1" t="s">
        <v>1150</v>
      </c>
      <c r="B107" s="2">
        <v>2019</v>
      </c>
      <c r="C107" s="1" t="s">
        <v>1</v>
      </c>
      <c r="D107" s="3" t="s">
        <v>417</v>
      </c>
      <c r="E107" s="1" t="s">
        <v>8</v>
      </c>
      <c r="F107" s="4">
        <v>763.83</v>
      </c>
      <c r="G107" s="1" t="s">
        <v>1103</v>
      </c>
    </row>
    <row r="108" spans="1:7" ht="30">
      <c r="A108" s="1" t="s">
        <v>1117</v>
      </c>
      <c r="B108" s="2">
        <v>2014</v>
      </c>
      <c r="C108" s="1" t="s">
        <v>1</v>
      </c>
      <c r="D108" s="3" t="s">
        <v>1152</v>
      </c>
      <c r="E108" s="1" t="s">
        <v>814</v>
      </c>
      <c r="F108" s="4">
        <v>383.91</v>
      </c>
      <c r="G108" s="1" t="s">
        <v>1103</v>
      </c>
    </row>
    <row r="109" spans="1:7" ht="30">
      <c r="A109" s="1" t="s">
        <v>1117</v>
      </c>
      <c r="B109" s="2">
        <v>2014</v>
      </c>
      <c r="C109" s="1" t="s">
        <v>1</v>
      </c>
      <c r="D109" s="3" t="s">
        <v>1152</v>
      </c>
      <c r="E109" s="1" t="s">
        <v>814</v>
      </c>
      <c r="F109" s="4">
        <v>383.91</v>
      </c>
      <c r="G109" s="1" t="s">
        <v>1103</v>
      </c>
    </row>
    <row r="110" spans="1:7" ht="30">
      <c r="A110" s="1" t="s">
        <v>1150</v>
      </c>
      <c r="B110" s="2">
        <v>2019</v>
      </c>
      <c r="C110" s="1" t="s">
        <v>1</v>
      </c>
      <c r="D110" s="3" t="s">
        <v>418</v>
      </c>
      <c r="E110" s="1" t="s">
        <v>8</v>
      </c>
      <c r="F110" s="4">
        <v>763.83</v>
      </c>
      <c r="G110" s="1" t="s">
        <v>1103</v>
      </c>
    </row>
    <row r="111" spans="1:7" ht="30">
      <c r="A111" s="1" t="s">
        <v>1117</v>
      </c>
      <c r="B111" s="2">
        <v>2014</v>
      </c>
      <c r="C111" s="1" t="s">
        <v>1</v>
      </c>
      <c r="D111" s="3" t="s">
        <v>1153</v>
      </c>
      <c r="E111" s="1" t="s">
        <v>814</v>
      </c>
      <c r="F111" s="4">
        <v>383.91</v>
      </c>
      <c r="G111" s="1" t="s">
        <v>1103</v>
      </c>
    </row>
    <row r="112" spans="1:7" ht="30">
      <c r="A112" s="1" t="s">
        <v>1117</v>
      </c>
      <c r="B112" s="2">
        <v>2014</v>
      </c>
      <c r="C112" s="1" t="s">
        <v>1</v>
      </c>
      <c r="D112" s="3" t="s">
        <v>420</v>
      </c>
      <c r="E112" s="1" t="s">
        <v>814</v>
      </c>
      <c r="F112" s="4">
        <v>383.91</v>
      </c>
      <c r="G112" s="1" t="s">
        <v>1103</v>
      </c>
    </row>
    <row r="113" spans="1:7" ht="30">
      <c r="A113" s="1" t="s">
        <v>1105</v>
      </c>
      <c r="B113" s="2">
        <v>2017</v>
      </c>
      <c r="C113" s="1" t="s">
        <v>1</v>
      </c>
      <c r="D113" s="3" t="s">
        <v>420</v>
      </c>
      <c r="E113" s="1" t="s">
        <v>814</v>
      </c>
      <c r="F113" s="4">
        <v>623.61</v>
      </c>
      <c r="G113" s="1" t="s">
        <v>1103</v>
      </c>
    </row>
    <row r="114" spans="1:7" ht="30">
      <c r="A114" s="1" t="s">
        <v>1105</v>
      </c>
      <c r="B114" s="2">
        <v>2017</v>
      </c>
      <c r="C114" s="1" t="s">
        <v>1</v>
      </c>
      <c r="D114" s="3" t="s">
        <v>420</v>
      </c>
      <c r="E114" s="1" t="s">
        <v>814</v>
      </c>
      <c r="F114" s="4">
        <v>623.61</v>
      </c>
      <c r="G114" s="1" t="s">
        <v>1103</v>
      </c>
    </row>
    <row r="115" spans="1:7" ht="30">
      <c r="A115" s="1" t="s">
        <v>1117</v>
      </c>
      <c r="B115" s="2">
        <v>2014</v>
      </c>
      <c r="C115" s="1" t="s">
        <v>1</v>
      </c>
      <c r="D115" s="3" t="s">
        <v>420</v>
      </c>
      <c r="E115" s="1" t="s">
        <v>814</v>
      </c>
      <c r="F115" s="4">
        <v>383.91</v>
      </c>
      <c r="G115" s="1" t="s">
        <v>1103</v>
      </c>
    </row>
    <row r="116" spans="1:7" ht="30">
      <c r="A116" s="1" t="s">
        <v>1117</v>
      </c>
      <c r="B116" s="2">
        <v>2014</v>
      </c>
      <c r="C116" s="1" t="s">
        <v>1</v>
      </c>
      <c r="D116" s="3" t="s">
        <v>420</v>
      </c>
      <c r="E116" s="1" t="s">
        <v>814</v>
      </c>
      <c r="F116" s="4">
        <v>383.91</v>
      </c>
      <c r="G116" s="1" t="s">
        <v>1103</v>
      </c>
    </row>
    <row r="117" spans="1:7" ht="30">
      <c r="A117" s="1" t="s">
        <v>1127</v>
      </c>
      <c r="B117" s="2">
        <v>2010</v>
      </c>
      <c r="C117" s="1" t="s">
        <v>1</v>
      </c>
      <c r="D117" s="3" t="s">
        <v>421</v>
      </c>
      <c r="E117" s="1" t="s">
        <v>814</v>
      </c>
      <c r="F117" s="4">
        <v>1220</v>
      </c>
      <c r="G117" s="1" t="s">
        <v>1103</v>
      </c>
    </row>
    <row r="118" spans="1:7" ht="30">
      <c r="A118" s="1" t="s">
        <v>1127</v>
      </c>
      <c r="B118" s="2">
        <v>2010</v>
      </c>
      <c r="C118" s="1" t="s">
        <v>1</v>
      </c>
      <c r="D118" s="3" t="s">
        <v>421</v>
      </c>
      <c r="E118" s="1" t="s">
        <v>814</v>
      </c>
      <c r="F118" s="4">
        <v>1220</v>
      </c>
      <c r="G118" s="1" t="s">
        <v>1103</v>
      </c>
    </row>
    <row r="119" spans="1:7" ht="30">
      <c r="A119" s="1" t="s">
        <v>1126</v>
      </c>
      <c r="B119" s="2">
        <v>2010</v>
      </c>
      <c r="C119" s="1" t="s">
        <v>1</v>
      </c>
      <c r="D119" s="3" t="s">
        <v>422</v>
      </c>
      <c r="E119" s="1" t="s">
        <v>814</v>
      </c>
      <c r="F119" s="4">
        <v>1250</v>
      </c>
      <c r="G119" s="1" t="s">
        <v>1103</v>
      </c>
    </row>
    <row r="120" spans="1:7" ht="30">
      <c r="A120" s="1" t="s">
        <v>1150</v>
      </c>
      <c r="B120" s="2">
        <v>2019</v>
      </c>
      <c r="C120" s="1" t="s">
        <v>1</v>
      </c>
      <c r="D120" s="3" t="s">
        <v>266</v>
      </c>
      <c r="E120" s="1" t="s">
        <v>8</v>
      </c>
      <c r="F120" s="4">
        <v>763.83</v>
      </c>
      <c r="G120" s="1" t="s">
        <v>1103</v>
      </c>
    </row>
    <row r="121" spans="1:7" ht="30">
      <c r="A121" s="1" t="s">
        <v>1147</v>
      </c>
      <c r="B121" s="2">
        <v>2022</v>
      </c>
      <c r="C121" s="1" t="s">
        <v>1</v>
      </c>
      <c r="D121" s="3" t="s">
        <v>266</v>
      </c>
      <c r="E121" s="1" t="s">
        <v>814</v>
      </c>
      <c r="F121" s="4">
        <v>676.5</v>
      </c>
      <c r="G121" s="1" t="s">
        <v>1103</v>
      </c>
    </row>
    <row r="122" spans="1:7" ht="30">
      <c r="A122" s="1" t="s">
        <v>1147</v>
      </c>
      <c r="B122" s="2">
        <v>2022</v>
      </c>
      <c r="C122" s="1" t="s">
        <v>1</v>
      </c>
      <c r="D122" s="3" t="s">
        <v>266</v>
      </c>
      <c r="E122" s="1" t="s">
        <v>814</v>
      </c>
      <c r="F122" s="4">
        <v>676.5</v>
      </c>
      <c r="G122" s="1" t="s">
        <v>1103</v>
      </c>
    </row>
    <row r="123" spans="1:7" ht="30">
      <c r="A123" s="1" t="s">
        <v>1140</v>
      </c>
      <c r="B123" s="2">
        <v>2011</v>
      </c>
      <c r="C123" s="1" t="s">
        <v>1</v>
      </c>
      <c r="D123" s="3" t="s">
        <v>267</v>
      </c>
      <c r="E123" s="1" t="s">
        <v>814</v>
      </c>
      <c r="F123" s="4">
        <v>624.84</v>
      </c>
      <c r="G123" s="1" t="s">
        <v>1103</v>
      </c>
    </row>
    <row r="124" spans="1:7" ht="30">
      <c r="A124" s="1" t="s">
        <v>1140</v>
      </c>
      <c r="B124" s="2">
        <v>2011</v>
      </c>
      <c r="C124" s="1" t="s">
        <v>1</v>
      </c>
      <c r="D124" s="3" t="s">
        <v>267</v>
      </c>
      <c r="E124" s="1" t="s">
        <v>814</v>
      </c>
      <c r="F124" s="4">
        <v>624.84</v>
      </c>
      <c r="G124" s="1" t="s">
        <v>1103</v>
      </c>
    </row>
    <row r="125" spans="1:7" ht="30">
      <c r="A125" s="1" t="s">
        <v>1140</v>
      </c>
      <c r="B125" s="2">
        <v>2011</v>
      </c>
      <c r="C125" s="1" t="s">
        <v>1</v>
      </c>
      <c r="D125" s="3" t="s">
        <v>268</v>
      </c>
      <c r="E125" s="1" t="s">
        <v>814</v>
      </c>
      <c r="F125" s="4">
        <v>624.84</v>
      </c>
      <c r="G125" s="1" t="s">
        <v>1103</v>
      </c>
    </row>
    <row r="126" spans="1:7" ht="30">
      <c r="A126" s="1" t="s">
        <v>1140</v>
      </c>
      <c r="B126" s="2">
        <v>2011</v>
      </c>
      <c r="C126" s="1" t="s">
        <v>1</v>
      </c>
      <c r="D126" s="3" t="s">
        <v>268</v>
      </c>
      <c r="E126" s="1" t="s">
        <v>814</v>
      </c>
      <c r="F126" s="4">
        <v>624.84</v>
      </c>
      <c r="G126" s="1" t="s">
        <v>1103</v>
      </c>
    </row>
    <row r="127" spans="1:7" ht="30">
      <c r="A127" s="1" t="s">
        <v>1140</v>
      </c>
      <c r="B127" s="2">
        <v>2011</v>
      </c>
      <c r="C127" s="1" t="s">
        <v>1</v>
      </c>
      <c r="D127" s="3" t="s">
        <v>423</v>
      </c>
      <c r="E127" s="1" t="s">
        <v>814</v>
      </c>
      <c r="F127" s="4">
        <v>624.84</v>
      </c>
      <c r="G127" s="1" t="s">
        <v>1103</v>
      </c>
    </row>
    <row r="128" spans="1:7" ht="30">
      <c r="A128" s="1" t="s">
        <v>1105</v>
      </c>
      <c r="B128" s="2">
        <v>2017</v>
      </c>
      <c r="C128" s="1" t="s">
        <v>1</v>
      </c>
      <c r="D128" s="3" t="s">
        <v>270</v>
      </c>
      <c r="E128" s="1" t="s">
        <v>814</v>
      </c>
      <c r="F128" s="4">
        <v>623.61</v>
      </c>
      <c r="G128" s="1" t="s">
        <v>1103</v>
      </c>
    </row>
    <row r="129" spans="1:7" ht="30">
      <c r="A129" s="1" t="s">
        <v>1105</v>
      </c>
      <c r="B129" s="2">
        <v>2017</v>
      </c>
      <c r="C129" s="1" t="s">
        <v>1</v>
      </c>
      <c r="D129" s="3" t="s">
        <v>1154</v>
      </c>
      <c r="E129" s="1" t="s">
        <v>814</v>
      </c>
      <c r="F129" s="4">
        <v>623.61</v>
      </c>
      <c r="G129" s="1" t="s">
        <v>1103</v>
      </c>
    </row>
    <row r="130" spans="1:7" ht="30">
      <c r="A130" s="1" t="s">
        <v>1107</v>
      </c>
      <c r="B130" s="2">
        <v>2015</v>
      </c>
      <c r="C130" s="1" t="s">
        <v>1</v>
      </c>
      <c r="D130" s="3" t="s">
        <v>271</v>
      </c>
      <c r="E130" s="1" t="s">
        <v>814</v>
      </c>
      <c r="F130" s="4">
        <v>538.74</v>
      </c>
      <c r="G130" s="1" t="s">
        <v>1103</v>
      </c>
    </row>
    <row r="131" spans="1:7" ht="30">
      <c r="A131" s="1" t="s">
        <v>1150</v>
      </c>
      <c r="B131" s="2">
        <v>2019</v>
      </c>
      <c r="C131" s="1" t="s">
        <v>1</v>
      </c>
      <c r="D131" s="3" t="s">
        <v>424</v>
      </c>
      <c r="E131" s="1" t="s">
        <v>8</v>
      </c>
      <c r="F131" s="4">
        <v>763.83</v>
      </c>
      <c r="G131" s="1" t="s">
        <v>1103</v>
      </c>
    </row>
    <row r="132" spans="1:7" ht="30">
      <c r="A132" s="1" t="s">
        <v>1107</v>
      </c>
      <c r="B132" s="2">
        <v>2016</v>
      </c>
      <c r="C132" s="1" t="s">
        <v>1</v>
      </c>
      <c r="D132" s="3" t="s">
        <v>425</v>
      </c>
      <c r="E132" s="1" t="s">
        <v>814</v>
      </c>
      <c r="F132" s="4">
        <v>606.88</v>
      </c>
      <c r="G132" s="1" t="s">
        <v>1103</v>
      </c>
    </row>
    <row r="133" spans="1:7" ht="30">
      <c r="A133" s="1" t="s">
        <v>1155</v>
      </c>
      <c r="B133" s="2">
        <v>2020</v>
      </c>
      <c r="C133" s="1" t="s">
        <v>1</v>
      </c>
      <c r="D133" s="3" t="s">
        <v>137</v>
      </c>
      <c r="E133" s="1" t="s">
        <v>8</v>
      </c>
      <c r="F133" s="4">
        <v>859</v>
      </c>
      <c r="G133" s="1" t="s">
        <v>1103</v>
      </c>
    </row>
    <row r="134" spans="1:7" ht="30">
      <c r="A134" s="1" t="s">
        <v>1156</v>
      </c>
      <c r="B134" s="2">
        <v>2020</v>
      </c>
      <c r="C134" s="1" t="s">
        <v>1</v>
      </c>
      <c r="D134" s="3" t="s">
        <v>428</v>
      </c>
      <c r="E134" s="1" t="s">
        <v>8</v>
      </c>
      <c r="F134" s="4">
        <v>442.8</v>
      </c>
      <c r="G134" s="1" t="s">
        <v>1103</v>
      </c>
    </row>
    <row r="135" spans="1:7" ht="30">
      <c r="A135" s="1" t="s">
        <v>1105</v>
      </c>
      <c r="B135" s="2">
        <v>2017</v>
      </c>
      <c r="C135" s="1" t="s">
        <v>1</v>
      </c>
      <c r="D135" s="3" t="s">
        <v>429</v>
      </c>
      <c r="E135" s="1" t="s">
        <v>814</v>
      </c>
      <c r="F135" s="4">
        <v>623.61</v>
      </c>
      <c r="G135" s="1" t="s">
        <v>1103</v>
      </c>
    </row>
    <row r="136" spans="1:7" ht="30">
      <c r="A136" s="1" t="s">
        <v>1107</v>
      </c>
      <c r="B136" s="2">
        <v>2015</v>
      </c>
      <c r="C136" s="1" t="s">
        <v>1</v>
      </c>
      <c r="D136" s="3" t="s">
        <v>429</v>
      </c>
      <c r="E136" s="1" t="s">
        <v>814</v>
      </c>
      <c r="F136" s="4">
        <v>538.74</v>
      </c>
      <c r="G136" s="1" t="s">
        <v>1103</v>
      </c>
    </row>
    <row r="137" spans="1:7" ht="30">
      <c r="A137" s="1" t="s">
        <v>1135</v>
      </c>
      <c r="B137" s="2">
        <v>2018</v>
      </c>
      <c r="C137" s="1" t="s">
        <v>1</v>
      </c>
      <c r="D137" s="3" t="s">
        <v>138</v>
      </c>
      <c r="E137" s="1" t="s">
        <v>814</v>
      </c>
      <c r="F137" s="4">
        <v>565</v>
      </c>
      <c r="G137" s="1" t="s">
        <v>1103</v>
      </c>
    </row>
    <row r="138" spans="1:7" ht="30">
      <c r="A138" s="1" t="s">
        <v>1135</v>
      </c>
      <c r="B138" s="2">
        <v>2020</v>
      </c>
      <c r="C138" s="1" t="s">
        <v>1</v>
      </c>
      <c r="D138" s="3" t="s">
        <v>277</v>
      </c>
      <c r="E138" s="1" t="s">
        <v>8</v>
      </c>
      <c r="F138" s="4">
        <v>621.15</v>
      </c>
      <c r="G138" s="1" t="s">
        <v>1103</v>
      </c>
    </row>
    <row r="139" spans="1:7" ht="30">
      <c r="A139" s="1" t="s">
        <v>1150</v>
      </c>
      <c r="B139" s="2">
        <v>2019</v>
      </c>
      <c r="C139" s="1" t="s">
        <v>1</v>
      </c>
      <c r="D139" s="3" t="s">
        <v>430</v>
      </c>
      <c r="E139" s="1" t="s">
        <v>8</v>
      </c>
      <c r="F139" s="4">
        <v>763.83</v>
      </c>
      <c r="G139" s="1" t="s">
        <v>1103</v>
      </c>
    </row>
    <row r="140" spans="1:7" ht="30">
      <c r="A140" s="1" t="s">
        <v>1107</v>
      </c>
      <c r="B140" s="2">
        <v>2015</v>
      </c>
      <c r="C140" s="1" t="s">
        <v>1</v>
      </c>
      <c r="D140" s="3" t="s">
        <v>430</v>
      </c>
      <c r="E140" s="1" t="s">
        <v>814</v>
      </c>
      <c r="F140" s="4">
        <v>538.74</v>
      </c>
      <c r="G140" s="1" t="s">
        <v>1103</v>
      </c>
    </row>
    <row r="141" spans="1:7" ht="30">
      <c r="A141" s="1" t="s">
        <v>1107</v>
      </c>
      <c r="B141" s="2">
        <v>2015</v>
      </c>
      <c r="C141" s="1" t="s">
        <v>1</v>
      </c>
      <c r="D141" s="3" t="s">
        <v>278</v>
      </c>
      <c r="E141" s="1" t="s">
        <v>814</v>
      </c>
      <c r="F141" s="4">
        <v>538.74</v>
      </c>
      <c r="G141" s="1" t="s">
        <v>1103</v>
      </c>
    </row>
    <row r="142" spans="1:7" ht="30">
      <c r="A142" s="1" t="s">
        <v>1117</v>
      </c>
      <c r="B142" s="2">
        <v>2014</v>
      </c>
      <c r="C142" s="1" t="s">
        <v>1</v>
      </c>
      <c r="D142" s="3" t="s">
        <v>279</v>
      </c>
      <c r="E142" s="1" t="s">
        <v>814</v>
      </c>
      <c r="F142" s="4">
        <v>383.91</v>
      </c>
      <c r="G142" s="1" t="s">
        <v>1103</v>
      </c>
    </row>
    <row r="143" spans="1:7" ht="30">
      <c r="A143" s="1" t="s">
        <v>1148</v>
      </c>
      <c r="B143" s="2">
        <v>2019</v>
      </c>
      <c r="C143" s="1" t="s">
        <v>1</v>
      </c>
      <c r="D143" s="3" t="s">
        <v>279</v>
      </c>
      <c r="E143" s="1" t="s">
        <v>814</v>
      </c>
      <c r="F143" s="4">
        <v>702.33</v>
      </c>
      <c r="G143" s="1" t="s">
        <v>1103</v>
      </c>
    </row>
    <row r="144" spans="1:7" ht="30">
      <c r="A144" s="1" t="s">
        <v>1117</v>
      </c>
      <c r="B144" s="2">
        <v>2014</v>
      </c>
      <c r="C144" s="1" t="s">
        <v>1</v>
      </c>
      <c r="D144" s="3" t="s">
        <v>280</v>
      </c>
      <c r="E144" s="1" t="s">
        <v>814</v>
      </c>
      <c r="F144" s="4">
        <v>383.91</v>
      </c>
      <c r="G144" s="1" t="s">
        <v>1103</v>
      </c>
    </row>
    <row r="145" spans="1:7" ht="30">
      <c r="A145" s="1" t="s">
        <v>1107</v>
      </c>
      <c r="B145" s="2">
        <v>2015</v>
      </c>
      <c r="C145" s="1" t="s">
        <v>1</v>
      </c>
      <c r="D145" s="3" t="s">
        <v>431</v>
      </c>
      <c r="E145" s="1" t="s">
        <v>814</v>
      </c>
      <c r="F145" s="4">
        <v>538.74</v>
      </c>
      <c r="G145" s="1" t="s">
        <v>1103</v>
      </c>
    </row>
    <row r="146" spans="1:7" ht="30">
      <c r="A146" s="1" t="s">
        <v>1117</v>
      </c>
      <c r="B146" s="2">
        <v>2014</v>
      </c>
      <c r="C146" s="1" t="s">
        <v>1</v>
      </c>
      <c r="D146" s="3" t="s">
        <v>431</v>
      </c>
      <c r="E146" s="1" t="s">
        <v>814</v>
      </c>
      <c r="F146" s="4">
        <v>383.91</v>
      </c>
      <c r="G146" s="1" t="s">
        <v>1103</v>
      </c>
    </row>
    <row r="147" spans="1:7" ht="30">
      <c r="A147" s="1" t="s">
        <v>1107</v>
      </c>
      <c r="B147" s="2">
        <v>2015</v>
      </c>
      <c r="C147" s="1" t="s">
        <v>1</v>
      </c>
      <c r="D147" s="3" t="s">
        <v>281</v>
      </c>
      <c r="E147" s="1" t="s">
        <v>814</v>
      </c>
      <c r="F147" s="4">
        <v>538.74</v>
      </c>
      <c r="G147" s="1" t="s">
        <v>1103</v>
      </c>
    </row>
    <row r="148" spans="1:7" ht="30">
      <c r="A148" s="1" t="s">
        <v>1135</v>
      </c>
      <c r="B148" s="2">
        <v>2018</v>
      </c>
      <c r="C148" s="1" t="s">
        <v>1</v>
      </c>
      <c r="D148" s="3" t="s">
        <v>281</v>
      </c>
      <c r="E148" s="1" t="s">
        <v>814</v>
      </c>
      <c r="F148" s="4">
        <v>565</v>
      </c>
      <c r="G148" s="1" t="s">
        <v>1103</v>
      </c>
    </row>
    <row r="149" spans="1:7" ht="30">
      <c r="A149" s="1" t="s">
        <v>1117</v>
      </c>
      <c r="B149" s="2">
        <v>2014</v>
      </c>
      <c r="C149" s="1" t="s">
        <v>1</v>
      </c>
      <c r="D149" s="3" t="s">
        <v>432</v>
      </c>
      <c r="E149" s="1" t="s">
        <v>814</v>
      </c>
      <c r="F149" s="4">
        <v>383.91</v>
      </c>
      <c r="G149" s="1" t="s">
        <v>1103</v>
      </c>
    </row>
    <row r="150" spans="1:7" ht="30">
      <c r="A150" s="1" t="s">
        <v>1117</v>
      </c>
      <c r="B150" s="2">
        <v>2014</v>
      </c>
      <c r="C150" s="1" t="s">
        <v>1</v>
      </c>
      <c r="D150" s="3" t="s">
        <v>433</v>
      </c>
      <c r="E150" s="1" t="s">
        <v>814</v>
      </c>
      <c r="F150" s="4">
        <v>383.91</v>
      </c>
      <c r="G150" s="1" t="s">
        <v>1103</v>
      </c>
    </row>
    <row r="151" spans="1:7" ht="30">
      <c r="A151" s="1" t="s">
        <v>1117</v>
      </c>
      <c r="B151" s="2">
        <v>2014</v>
      </c>
      <c r="C151" s="1" t="s">
        <v>1</v>
      </c>
      <c r="D151" s="3" t="s">
        <v>433</v>
      </c>
      <c r="E151" s="1" t="s">
        <v>814</v>
      </c>
      <c r="F151" s="4">
        <v>383.91</v>
      </c>
      <c r="G151" s="1" t="s">
        <v>1103</v>
      </c>
    </row>
    <row r="152" spans="1:7" ht="30">
      <c r="A152" s="1" t="s">
        <v>1147</v>
      </c>
      <c r="B152" s="2">
        <v>2022</v>
      </c>
      <c r="C152" s="1" t="s">
        <v>1</v>
      </c>
      <c r="D152" s="3" t="s">
        <v>282</v>
      </c>
      <c r="E152" s="1" t="s">
        <v>814</v>
      </c>
      <c r="F152" s="4">
        <v>676.5</v>
      </c>
      <c r="G152" s="1" t="s">
        <v>1103</v>
      </c>
    </row>
    <row r="153" spans="1:7" ht="30">
      <c r="A153" s="1" t="s">
        <v>1105</v>
      </c>
      <c r="B153" s="2">
        <v>2017</v>
      </c>
      <c r="C153" s="1" t="s">
        <v>1</v>
      </c>
      <c r="D153" s="3" t="s">
        <v>434</v>
      </c>
      <c r="E153" s="1" t="s">
        <v>814</v>
      </c>
      <c r="F153" s="4">
        <v>623.61</v>
      </c>
      <c r="G153" s="1" t="s">
        <v>1103</v>
      </c>
    </row>
    <row r="154" spans="1:7" ht="30">
      <c r="A154" s="1" t="s">
        <v>1107</v>
      </c>
      <c r="B154" s="2">
        <v>2015</v>
      </c>
      <c r="C154" s="1" t="s">
        <v>1</v>
      </c>
      <c r="D154" s="3" t="s">
        <v>434</v>
      </c>
      <c r="E154" s="1" t="s">
        <v>814</v>
      </c>
      <c r="F154" s="4">
        <v>513.98</v>
      </c>
      <c r="G154" s="1" t="s">
        <v>1103</v>
      </c>
    </row>
    <row r="155" spans="1:7" ht="30">
      <c r="A155" s="1" t="s">
        <v>1107</v>
      </c>
      <c r="B155" s="2">
        <v>2015</v>
      </c>
      <c r="C155" s="1" t="s">
        <v>1</v>
      </c>
      <c r="D155" s="3" t="s">
        <v>434</v>
      </c>
      <c r="E155" s="1" t="s">
        <v>814</v>
      </c>
      <c r="F155" s="4">
        <v>538.74</v>
      </c>
      <c r="G155" s="1" t="s">
        <v>1103</v>
      </c>
    </row>
    <row r="156" spans="1:7" ht="30">
      <c r="A156" s="1" t="s">
        <v>1105</v>
      </c>
      <c r="B156" s="2">
        <v>2017</v>
      </c>
      <c r="C156" s="1" t="s">
        <v>1</v>
      </c>
      <c r="D156" s="3" t="s">
        <v>283</v>
      </c>
      <c r="E156" s="1" t="s">
        <v>814</v>
      </c>
      <c r="F156" s="4">
        <v>623.61</v>
      </c>
      <c r="G156" s="1" t="s">
        <v>1103</v>
      </c>
    </row>
    <row r="157" spans="1:7" ht="30">
      <c r="A157" s="1" t="s">
        <v>1107</v>
      </c>
      <c r="B157" s="2">
        <v>2015</v>
      </c>
      <c r="C157" s="1" t="s">
        <v>1</v>
      </c>
      <c r="D157" s="3" t="s">
        <v>283</v>
      </c>
      <c r="E157" s="1" t="s">
        <v>814</v>
      </c>
      <c r="F157" s="4">
        <v>538.74</v>
      </c>
      <c r="G157" s="1" t="s">
        <v>1103</v>
      </c>
    </row>
    <row r="158" spans="1:7" ht="30">
      <c r="A158" s="1" t="s">
        <v>1107</v>
      </c>
      <c r="B158" s="2">
        <v>2015</v>
      </c>
      <c r="C158" s="1" t="s">
        <v>1</v>
      </c>
      <c r="D158" s="3" t="s">
        <v>283</v>
      </c>
      <c r="E158" s="1" t="s">
        <v>814</v>
      </c>
      <c r="F158" s="4">
        <v>538.74</v>
      </c>
      <c r="G158" s="1" t="s">
        <v>1103</v>
      </c>
    </row>
    <row r="159" spans="1:7" ht="30">
      <c r="A159" s="1" t="s">
        <v>1148</v>
      </c>
      <c r="B159" s="2">
        <v>2019</v>
      </c>
      <c r="C159" s="1" t="s">
        <v>1</v>
      </c>
      <c r="D159" s="3" t="s">
        <v>283</v>
      </c>
      <c r="E159" s="1" t="s">
        <v>814</v>
      </c>
      <c r="F159" s="4">
        <v>702.33</v>
      </c>
      <c r="G159" s="1" t="s">
        <v>1103</v>
      </c>
    </row>
    <row r="160" spans="1:7" ht="30">
      <c r="A160" s="1" t="s">
        <v>1119</v>
      </c>
      <c r="B160" s="2">
        <v>2016</v>
      </c>
      <c r="C160" s="1" t="s">
        <v>1</v>
      </c>
      <c r="D160" s="3" t="s">
        <v>283</v>
      </c>
      <c r="E160" s="1" t="s">
        <v>814</v>
      </c>
      <c r="F160" s="4">
        <v>558.41999999999996</v>
      </c>
      <c r="G160" s="1" t="s">
        <v>1103</v>
      </c>
    </row>
    <row r="161" spans="1:7" ht="30">
      <c r="A161" s="1" t="s">
        <v>1105</v>
      </c>
      <c r="B161" s="2">
        <v>2017</v>
      </c>
      <c r="C161" s="1" t="s">
        <v>1</v>
      </c>
      <c r="D161" s="3" t="s">
        <v>283</v>
      </c>
      <c r="E161" s="1" t="s">
        <v>814</v>
      </c>
      <c r="F161" s="4">
        <v>623.61</v>
      </c>
      <c r="G161" s="1" t="s">
        <v>1103</v>
      </c>
    </row>
    <row r="162" spans="1:7" ht="30">
      <c r="A162" s="1" t="s">
        <v>1135</v>
      </c>
      <c r="B162" s="2">
        <v>2020</v>
      </c>
      <c r="C162" s="1" t="s">
        <v>1</v>
      </c>
      <c r="D162" s="3" t="s">
        <v>435</v>
      </c>
      <c r="E162" s="1" t="s">
        <v>8</v>
      </c>
      <c r="F162" s="4">
        <v>621.15</v>
      </c>
      <c r="G162" s="1" t="s">
        <v>1103</v>
      </c>
    </row>
    <row r="163" spans="1:7" ht="30">
      <c r="A163" s="1" t="s">
        <v>1135</v>
      </c>
      <c r="B163" s="2">
        <v>2020</v>
      </c>
      <c r="C163" s="1" t="s">
        <v>1</v>
      </c>
      <c r="D163" s="3" t="s">
        <v>435</v>
      </c>
      <c r="E163" s="1" t="s">
        <v>8</v>
      </c>
      <c r="F163" s="4">
        <v>621.15</v>
      </c>
      <c r="G163" s="1" t="s">
        <v>1103</v>
      </c>
    </row>
    <row r="164" spans="1:7" ht="30">
      <c r="A164" s="1" t="s">
        <v>1139</v>
      </c>
      <c r="B164" s="2">
        <v>2013</v>
      </c>
      <c r="C164" s="1" t="s">
        <v>1</v>
      </c>
      <c r="D164" s="3" t="s">
        <v>436</v>
      </c>
      <c r="E164" s="1" t="s">
        <v>814</v>
      </c>
      <c r="F164" s="4">
        <v>553</v>
      </c>
      <c r="G164" s="1" t="s">
        <v>1103</v>
      </c>
    </row>
    <row r="165" spans="1:7" ht="30">
      <c r="A165" s="1" t="s">
        <v>1105</v>
      </c>
      <c r="B165" s="2">
        <v>2017</v>
      </c>
      <c r="C165" s="1" t="s">
        <v>1</v>
      </c>
      <c r="D165" s="3" t="s">
        <v>437</v>
      </c>
      <c r="E165" s="1" t="s">
        <v>814</v>
      </c>
      <c r="F165" s="4">
        <v>623.61</v>
      </c>
      <c r="G165" s="1" t="s">
        <v>1103</v>
      </c>
    </row>
    <row r="166" spans="1:7" ht="30">
      <c r="A166" s="1" t="s">
        <v>1107</v>
      </c>
      <c r="B166" s="2">
        <v>2015</v>
      </c>
      <c r="C166" s="1" t="s">
        <v>1</v>
      </c>
      <c r="D166" s="3" t="s">
        <v>438</v>
      </c>
      <c r="E166" s="1" t="s">
        <v>814</v>
      </c>
      <c r="F166" s="4">
        <v>513.98</v>
      </c>
      <c r="G166" s="1" t="s">
        <v>1103</v>
      </c>
    </row>
    <row r="167" spans="1:7" ht="30">
      <c r="A167" s="1" t="s">
        <v>1111</v>
      </c>
      <c r="B167" s="2">
        <v>2014</v>
      </c>
      <c r="C167" s="1" t="s">
        <v>1</v>
      </c>
      <c r="D167" s="3" t="s">
        <v>439</v>
      </c>
      <c r="E167" s="1" t="s">
        <v>814</v>
      </c>
      <c r="F167" s="4">
        <v>466.39</v>
      </c>
      <c r="G167" s="1" t="s">
        <v>1103</v>
      </c>
    </row>
    <row r="168" spans="1:7" ht="30">
      <c r="A168" s="1" t="s">
        <v>1107</v>
      </c>
      <c r="B168" s="2">
        <v>2015</v>
      </c>
      <c r="C168" s="1" t="s">
        <v>1</v>
      </c>
      <c r="D168" s="3" t="s">
        <v>285</v>
      </c>
      <c r="E168" s="1" t="s">
        <v>814</v>
      </c>
      <c r="F168" s="4">
        <v>538.74</v>
      </c>
      <c r="G168" s="1" t="s">
        <v>1103</v>
      </c>
    </row>
    <row r="169" spans="1:7" ht="30">
      <c r="A169" s="1" t="s">
        <v>1135</v>
      </c>
      <c r="B169" s="2">
        <v>2020</v>
      </c>
      <c r="C169" s="1" t="s">
        <v>1</v>
      </c>
      <c r="D169" s="3" t="s">
        <v>286</v>
      </c>
      <c r="E169" s="1" t="s">
        <v>8</v>
      </c>
      <c r="F169" s="4">
        <v>621.15</v>
      </c>
      <c r="G169" s="1" t="s">
        <v>1103</v>
      </c>
    </row>
    <row r="170" spans="1:7" ht="30">
      <c r="A170" s="1" t="s">
        <v>1117</v>
      </c>
      <c r="B170" s="2">
        <v>2014</v>
      </c>
      <c r="C170" s="1" t="s">
        <v>1</v>
      </c>
      <c r="D170" s="3" t="s">
        <v>440</v>
      </c>
      <c r="E170" s="1" t="s">
        <v>814</v>
      </c>
      <c r="F170" s="4">
        <v>383.91</v>
      </c>
      <c r="G170" s="1" t="s">
        <v>1103</v>
      </c>
    </row>
    <row r="171" spans="1:7" ht="30">
      <c r="A171" s="1" t="s">
        <v>1111</v>
      </c>
      <c r="B171" s="2">
        <v>2014</v>
      </c>
      <c r="C171" s="1" t="s">
        <v>1</v>
      </c>
      <c r="D171" s="3" t="s">
        <v>287</v>
      </c>
      <c r="E171" s="1" t="s">
        <v>814</v>
      </c>
      <c r="F171" s="4">
        <v>466.39</v>
      </c>
      <c r="G171" s="1" t="s">
        <v>1103</v>
      </c>
    </row>
    <row r="172" spans="1:7" ht="30">
      <c r="A172" s="1" t="s">
        <v>1135</v>
      </c>
      <c r="B172" s="2">
        <v>2020</v>
      </c>
      <c r="C172" s="1" t="s">
        <v>1</v>
      </c>
      <c r="D172" s="3" t="s">
        <v>441</v>
      </c>
      <c r="E172" s="1" t="s">
        <v>8</v>
      </c>
      <c r="F172" s="4">
        <v>621.15</v>
      </c>
      <c r="G172" s="1" t="s">
        <v>1103</v>
      </c>
    </row>
    <row r="173" spans="1:7" ht="30">
      <c r="A173" s="1" t="s">
        <v>1107</v>
      </c>
      <c r="B173" s="2">
        <v>2015</v>
      </c>
      <c r="C173" s="1" t="s">
        <v>1</v>
      </c>
      <c r="D173" s="3" t="s">
        <v>442</v>
      </c>
      <c r="E173" s="1" t="s">
        <v>814</v>
      </c>
      <c r="F173" s="4">
        <v>538.74</v>
      </c>
      <c r="G173" s="1" t="s">
        <v>1103</v>
      </c>
    </row>
    <row r="174" spans="1:7" ht="30">
      <c r="A174" s="1" t="s">
        <v>1107</v>
      </c>
      <c r="B174" s="2">
        <v>2015</v>
      </c>
      <c r="C174" s="1" t="s">
        <v>1</v>
      </c>
      <c r="D174" s="3" t="s">
        <v>443</v>
      </c>
      <c r="E174" s="1" t="s">
        <v>814</v>
      </c>
      <c r="F174" s="4">
        <v>513.98</v>
      </c>
      <c r="G174" s="1" t="s">
        <v>1103</v>
      </c>
    </row>
    <row r="175" spans="1:7" ht="30">
      <c r="A175" s="1" t="s">
        <v>1135</v>
      </c>
      <c r="B175" s="2">
        <v>2020</v>
      </c>
      <c r="C175" s="1" t="s">
        <v>1</v>
      </c>
      <c r="D175" s="3" t="s">
        <v>443</v>
      </c>
      <c r="E175" s="1" t="s">
        <v>8</v>
      </c>
      <c r="F175" s="4">
        <v>621.15</v>
      </c>
      <c r="G175" s="1" t="s">
        <v>1103</v>
      </c>
    </row>
    <row r="176" spans="1:7" ht="30">
      <c r="A176" s="1" t="s">
        <v>1135</v>
      </c>
      <c r="B176" s="2">
        <v>2020</v>
      </c>
      <c r="C176" s="1" t="s">
        <v>1</v>
      </c>
      <c r="D176" s="3" t="s">
        <v>288</v>
      </c>
      <c r="E176" s="1" t="s">
        <v>8</v>
      </c>
      <c r="F176" s="4">
        <v>621.15</v>
      </c>
      <c r="G176" s="1" t="s">
        <v>1103</v>
      </c>
    </row>
    <row r="177" spans="1:7" ht="30">
      <c r="A177" s="1" t="s">
        <v>1117</v>
      </c>
      <c r="B177" s="2">
        <v>2014</v>
      </c>
      <c r="C177" s="1" t="s">
        <v>1</v>
      </c>
      <c r="D177" s="3" t="s">
        <v>288</v>
      </c>
      <c r="E177" s="1" t="s">
        <v>814</v>
      </c>
      <c r="F177" s="4">
        <v>383.91</v>
      </c>
      <c r="G177" s="1" t="s">
        <v>1103</v>
      </c>
    </row>
    <row r="178" spans="1:7" ht="30">
      <c r="A178" s="1" t="s">
        <v>1157</v>
      </c>
      <c r="B178" s="2">
        <v>2021</v>
      </c>
      <c r="C178" s="1" t="s">
        <v>1</v>
      </c>
      <c r="D178" s="3" t="s">
        <v>1158</v>
      </c>
      <c r="E178" s="1" t="s">
        <v>8</v>
      </c>
      <c r="F178" s="4">
        <v>4054</v>
      </c>
      <c r="G178" s="1" t="s">
        <v>1103</v>
      </c>
    </row>
    <row r="179" spans="1:7" ht="30">
      <c r="A179" s="1" t="s">
        <v>1135</v>
      </c>
      <c r="B179" s="2">
        <v>2020</v>
      </c>
      <c r="C179" s="1" t="s">
        <v>1</v>
      </c>
      <c r="D179" s="3" t="s">
        <v>444</v>
      </c>
      <c r="E179" s="1" t="s">
        <v>8</v>
      </c>
      <c r="F179" s="4">
        <v>621.15</v>
      </c>
      <c r="G179" s="1" t="s">
        <v>1103</v>
      </c>
    </row>
    <row r="180" spans="1:7" ht="30">
      <c r="A180" s="1" t="s">
        <v>1135</v>
      </c>
      <c r="B180" s="2">
        <v>2020</v>
      </c>
      <c r="C180" s="1" t="s">
        <v>1</v>
      </c>
      <c r="D180" s="3" t="s">
        <v>291</v>
      </c>
      <c r="E180" s="1" t="s">
        <v>814</v>
      </c>
      <c r="F180" s="4">
        <v>621.15</v>
      </c>
      <c r="G180" s="1" t="s">
        <v>1103</v>
      </c>
    </row>
    <row r="181" spans="1:7" ht="30">
      <c r="A181" s="1" t="s">
        <v>1135</v>
      </c>
      <c r="B181" s="2">
        <v>2020</v>
      </c>
      <c r="C181" s="1" t="s">
        <v>1</v>
      </c>
      <c r="D181" s="3" t="s">
        <v>291</v>
      </c>
      <c r="E181" s="1" t="s">
        <v>814</v>
      </c>
      <c r="F181" s="4">
        <v>621.15</v>
      </c>
      <c r="G181" s="1" t="s">
        <v>1103</v>
      </c>
    </row>
    <row r="182" spans="1:7" ht="30">
      <c r="A182" s="1" t="s">
        <v>1119</v>
      </c>
      <c r="B182" s="2">
        <v>2016</v>
      </c>
      <c r="C182" s="1" t="s">
        <v>1</v>
      </c>
      <c r="D182" s="3" t="s">
        <v>152</v>
      </c>
      <c r="E182" s="1" t="s">
        <v>814</v>
      </c>
      <c r="F182" s="4">
        <v>558.41999999999996</v>
      </c>
      <c r="G182" s="1" t="s">
        <v>1103</v>
      </c>
    </row>
    <row r="183" spans="1:7" ht="30">
      <c r="A183" s="1" t="s">
        <v>1111</v>
      </c>
      <c r="B183" s="2">
        <v>2014</v>
      </c>
      <c r="C183" s="1" t="s">
        <v>1</v>
      </c>
      <c r="D183" s="3" t="s">
        <v>445</v>
      </c>
      <c r="E183" s="1" t="s">
        <v>814</v>
      </c>
      <c r="F183" s="4">
        <v>466.39</v>
      </c>
      <c r="G183" s="1" t="s">
        <v>1103</v>
      </c>
    </row>
    <row r="184" spans="1:7" ht="30">
      <c r="A184" s="1" t="s">
        <v>1111</v>
      </c>
      <c r="B184" s="2">
        <v>2014</v>
      </c>
      <c r="C184" s="1" t="s">
        <v>1</v>
      </c>
      <c r="D184" s="3" t="s">
        <v>445</v>
      </c>
      <c r="E184" s="1" t="s">
        <v>814</v>
      </c>
      <c r="F184" s="4">
        <v>466.39</v>
      </c>
      <c r="G184" s="1" t="s">
        <v>1103</v>
      </c>
    </row>
    <row r="185" spans="1:7" ht="30">
      <c r="A185" s="1" t="s">
        <v>1105</v>
      </c>
      <c r="B185" s="2">
        <v>2017</v>
      </c>
      <c r="C185" s="1" t="s">
        <v>1</v>
      </c>
      <c r="D185" s="3" t="s">
        <v>445</v>
      </c>
      <c r="E185" s="1" t="s">
        <v>814</v>
      </c>
      <c r="F185" s="4">
        <v>623.61</v>
      </c>
      <c r="G185" s="1" t="s">
        <v>1103</v>
      </c>
    </row>
    <row r="186" spans="1:7" ht="30">
      <c r="A186" s="1" t="s">
        <v>1105</v>
      </c>
      <c r="B186" s="2">
        <v>2017</v>
      </c>
      <c r="C186" s="1" t="s">
        <v>1</v>
      </c>
      <c r="D186" s="3" t="s">
        <v>445</v>
      </c>
      <c r="E186" s="1" t="s">
        <v>814</v>
      </c>
      <c r="F186" s="4">
        <v>623.61</v>
      </c>
      <c r="G186" s="1" t="s">
        <v>1103</v>
      </c>
    </row>
    <row r="187" spans="1:7" ht="30">
      <c r="A187" s="1" t="s">
        <v>1136</v>
      </c>
      <c r="B187" s="2">
        <v>2017</v>
      </c>
      <c r="C187" s="1" t="s">
        <v>1</v>
      </c>
      <c r="D187" s="3" t="s">
        <v>445</v>
      </c>
      <c r="E187" s="1" t="s">
        <v>814</v>
      </c>
      <c r="F187" s="4">
        <v>942.69</v>
      </c>
      <c r="G187" s="1" t="s">
        <v>1103</v>
      </c>
    </row>
    <row r="188" spans="1:7" ht="30">
      <c r="A188" s="1" t="s">
        <v>1151</v>
      </c>
      <c r="B188" s="2">
        <v>2013</v>
      </c>
      <c r="C188" s="1" t="s">
        <v>1</v>
      </c>
      <c r="D188" s="3" t="s">
        <v>445</v>
      </c>
      <c r="E188" s="1" t="s">
        <v>814</v>
      </c>
      <c r="F188" s="4">
        <v>596.54999999999995</v>
      </c>
      <c r="G188" s="1" t="s">
        <v>1103</v>
      </c>
    </row>
    <row r="189" spans="1:7" ht="30">
      <c r="A189" s="1" t="s">
        <v>1105</v>
      </c>
      <c r="B189" s="2">
        <v>2017</v>
      </c>
      <c r="C189" s="1" t="s">
        <v>1</v>
      </c>
      <c r="D189" s="3" t="s">
        <v>445</v>
      </c>
      <c r="E189" s="1" t="s">
        <v>814</v>
      </c>
      <c r="F189" s="4">
        <v>623.61</v>
      </c>
      <c r="G189" s="1" t="s">
        <v>1103</v>
      </c>
    </row>
    <row r="190" spans="1:7" ht="30">
      <c r="A190" s="1" t="s">
        <v>1119</v>
      </c>
      <c r="B190" s="2">
        <v>2016</v>
      </c>
      <c r="C190" s="1" t="s">
        <v>1</v>
      </c>
      <c r="D190" s="3" t="s">
        <v>292</v>
      </c>
      <c r="E190" s="1" t="s">
        <v>814</v>
      </c>
      <c r="F190" s="4">
        <v>558.41999999999996</v>
      </c>
      <c r="G190" s="1" t="s">
        <v>1103</v>
      </c>
    </row>
    <row r="191" spans="1:7" ht="30">
      <c r="A191" s="1" t="s">
        <v>1107</v>
      </c>
      <c r="B191" s="2">
        <v>2015</v>
      </c>
      <c r="C191" s="1" t="s">
        <v>1</v>
      </c>
      <c r="D191" s="3" t="s">
        <v>292</v>
      </c>
      <c r="E191" s="1" t="s">
        <v>814</v>
      </c>
      <c r="F191" s="4">
        <v>538.74</v>
      </c>
      <c r="G191" s="1" t="s">
        <v>1103</v>
      </c>
    </row>
    <row r="192" spans="1:7" ht="30">
      <c r="A192" s="1" t="s">
        <v>1107</v>
      </c>
      <c r="B192" s="2">
        <v>2015</v>
      </c>
      <c r="C192" s="1" t="s">
        <v>1</v>
      </c>
      <c r="D192" s="3" t="s">
        <v>292</v>
      </c>
      <c r="E192" s="1" t="s">
        <v>814</v>
      </c>
      <c r="F192" s="4">
        <v>513.98</v>
      </c>
      <c r="G192" s="1" t="s">
        <v>1103</v>
      </c>
    </row>
    <row r="193" spans="1:7" ht="30">
      <c r="A193" s="1" t="s">
        <v>1159</v>
      </c>
      <c r="B193" s="2">
        <v>2019</v>
      </c>
      <c r="C193" s="1" t="s">
        <v>1</v>
      </c>
      <c r="D193" s="3" t="s">
        <v>292</v>
      </c>
      <c r="E193" s="1" t="s">
        <v>814</v>
      </c>
      <c r="F193" s="4">
        <v>799.5</v>
      </c>
      <c r="G193" s="1" t="s">
        <v>1103</v>
      </c>
    </row>
    <row r="194" spans="1:7" ht="30">
      <c r="A194" s="1" t="s">
        <v>1159</v>
      </c>
      <c r="B194" s="2">
        <v>2019</v>
      </c>
      <c r="C194" s="1" t="s">
        <v>1</v>
      </c>
      <c r="D194" s="3" t="s">
        <v>292</v>
      </c>
      <c r="E194" s="1" t="s">
        <v>814</v>
      </c>
      <c r="F194" s="4">
        <v>799.5</v>
      </c>
      <c r="G194" s="1" t="s">
        <v>1103</v>
      </c>
    </row>
    <row r="195" spans="1:7" ht="30">
      <c r="A195" s="1" t="s">
        <v>1159</v>
      </c>
      <c r="B195" s="2">
        <v>2019</v>
      </c>
      <c r="C195" s="1" t="s">
        <v>1</v>
      </c>
      <c r="D195" s="3" t="s">
        <v>292</v>
      </c>
      <c r="E195" s="1" t="s">
        <v>814</v>
      </c>
      <c r="F195" s="4">
        <v>799.5</v>
      </c>
      <c r="G195" s="1" t="s">
        <v>1103</v>
      </c>
    </row>
    <row r="196" spans="1:7" ht="30">
      <c r="A196" s="1" t="s">
        <v>1159</v>
      </c>
      <c r="B196" s="2">
        <v>2019</v>
      </c>
      <c r="C196" s="1" t="s">
        <v>1</v>
      </c>
      <c r="D196" s="3" t="s">
        <v>292</v>
      </c>
      <c r="E196" s="1" t="s">
        <v>814</v>
      </c>
      <c r="F196" s="4">
        <v>799.5</v>
      </c>
      <c r="G196" s="1" t="s">
        <v>1103</v>
      </c>
    </row>
    <row r="197" spans="1:7" ht="30">
      <c r="A197" s="1" t="s">
        <v>1159</v>
      </c>
      <c r="B197" s="2">
        <v>2019</v>
      </c>
      <c r="C197" s="1" t="s">
        <v>1</v>
      </c>
      <c r="D197" s="3" t="s">
        <v>292</v>
      </c>
      <c r="E197" s="1" t="s">
        <v>814</v>
      </c>
      <c r="F197" s="4">
        <v>799.5</v>
      </c>
      <c r="G197" s="1" t="s">
        <v>1103</v>
      </c>
    </row>
    <row r="198" spans="1:7" ht="30">
      <c r="A198" s="1" t="s">
        <v>1159</v>
      </c>
      <c r="B198" s="2">
        <v>2019</v>
      </c>
      <c r="C198" s="1" t="s">
        <v>1</v>
      </c>
      <c r="D198" s="3" t="s">
        <v>292</v>
      </c>
      <c r="E198" s="1" t="s">
        <v>814</v>
      </c>
      <c r="F198" s="4">
        <v>799.5</v>
      </c>
      <c r="G198" s="1" t="s">
        <v>1103</v>
      </c>
    </row>
    <row r="199" spans="1:7" ht="30">
      <c r="A199" s="1" t="s">
        <v>1147</v>
      </c>
      <c r="B199" s="2">
        <v>2022</v>
      </c>
      <c r="C199" s="1" t="s">
        <v>1</v>
      </c>
      <c r="D199" s="3" t="s">
        <v>292</v>
      </c>
      <c r="E199" s="1" t="s">
        <v>814</v>
      </c>
      <c r="F199" s="4">
        <v>676.5</v>
      </c>
      <c r="G199" s="1" t="s">
        <v>1103</v>
      </c>
    </row>
    <row r="200" spans="1:7" ht="30">
      <c r="A200" s="1" t="s">
        <v>1119</v>
      </c>
      <c r="B200" s="2">
        <v>2016</v>
      </c>
      <c r="C200" s="1" t="s">
        <v>1</v>
      </c>
      <c r="D200" s="3" t="s">
        <v>154</v>
      </c>
      <c r="E200" s="1" t="s">
        <v>814</v>
      </c>
      <c r="F200" s="4">
        <v>558.41999999999996</v>
      </c>
      <c r="G200" s="1" t="s">
        <v>1103</v>
      </c>
    </row>
    <row r="201" spans="1:7" ht="30">
      <c r="A201" s="1" t="s">
        <v>1105</v>
      </c>
      <c r="B201" s="2">
        <v>2017</v>
      </c>
      <c r="C201" s="1" t="s">
        <v>1</v>
      </c>
      <c r="D201" s="3" t="s">
        <v>447</v>
      </c>
      <c r="E201" s="1" t="s">
        <v>814</v>
      </c>
      <c r="F201" s="4">
        <v>623.61</v>
      </c>
      <c r="G201" s="1" t="s">
        <v>1103</v>
      </c>
    </row>
    <row r="202" spans="1:7" ht="30">
      <c r="A202" s="1" t="s">
        <v>1107</v>
      </c>
      <c r="B202" s="2">
        <v>2015</v>
      </c>
      <c r="C202" s="1" t="s">
        <v>1</v>
      </c>
      <c r="D202" s="3" t="s">
        <v>448</v>
      </c>
      <c r="E202" s="1" t="s">
        <v>814</v>
      </c>
      <c r="F202" s="4">
        <v>538.74</v>
      </c>
      <c r="G202" s="1" t="s">
        <v>1103</v>
      </c>
    </row>
    <row r="203" spans="1:7" ht="30">
      <c r="A203" s="1" t="s">
        <v>1119</v>
      </c>
      <c r="B203" s="2">
        <v>2016</v>
      </c>
      <c r="C203" s="1" t="s">
        <v>1</v>
      </c>
      <c r="D203" s="3" t="s">
        <v>448</v>
      </c>
      <c r="E203" s="1" t="s">
        <v>814</v>
      </c>
      <c r="F203" s="4">
        <v>558.41999999999996</v>
      </c>
      <c r="G203" s="1" t="s">
        <v>1103</v>
      </c>
    </row>
    <row r="204" spans="1:7" ht="30">
      <c r="A204" s="1" t="s">
        <v>1107</v>
      </c>
      <c r="B204" s="2">
        <v>2015</v>
      </c>
      <c r="C204" s="1" t="s">
        <v>1</v>
      </c>
      <c r="D204" s="3" t="s">
        <v>448</v>
      </c>
      <c r="E204" s="1" t="s">
        <v>814</v>
      </c>
      <c r="F204" s="4">
        <v>538.74</v>
      </c>
      <c r="G204" s="1" t="s">
        <v>1103</v>
      </c>
    </row>
    <row r="205" spans="1:7" ht="30">
      <c r="A205" s="1" t="s">
        <v>1135</v>
      </c>
      <c r="B205" s="2">
        <v>2018</v>
      </c>
      <c r="C205" s="1" t="s">
        <v>1</v>
      </c>
      <c r="D205" s="3" t="s">
        <v>448</v>
      </c>
      <c r="E205" s="1" t="s">
        <v>814</v>
      </c>
      <c r="F205" s="4">
        <v>565</v>
      </c>
      <c r="G205" s="1" t="s">
        <v>1103</v>
      </c>
    </row>
    <row r="206" spans="1:7" ht="30">
      <c r="A206" s="1" t="s">
        <v>1119</v>
      </c>
      <c r="B206" s="2">
        <v>2016</v>
      </c>
      <c r="C206" s="1" t="s">
        <v>1</v>
      </c>
      <c r="D206" s="3" t="s">
        <v>1160</v>
      </c>
      <c r="E206" s="1" t="s">
        <v>814</v>
      </c>
      <c r="F206" s="4">
        <v>558.41999999999996</v>
      </c>
      <c r="G206" s="1" t="s">
        <v>1103</v>
      </c>
    </row>
    <row r="207" spans="1:7" ht="30">
      <c r="A207" s="1" t="s">
        <v>1111</v>
      </c>
      <c r="B207" s="2">
        <v>2014</v>
      </c>
      <c r="C207" s="1" t="s">
        <v>1</v>
      </c>
      <c r="D207" s="3" t="s">
        <v>449</v>
      </c>
      <c r="E207" s="1" t="s">
        <v>814</v>
      </c>
      <c r="F207" s="4">
        <v>466.39</v>
      </c>
      <c r="G207" s="1" t="s">
        <v>1103</v>
      </c>
    </row>
    <row r="208" spans="1:7" ht="30">
      <c r="A208" s="1" t="s">
        <v>1150</v>
      </c>
      <c r="B208" s="2">
        <v>2019</v>
      </c>
      <c r="C208" s="1" t="s">
        <v>1</v>
      </c>
      <c r="D208" s="3" t="s">
        <v>450</v>
      </c>
      <c r="E208" s="1" t="s">
        <v>814</v>
      </c>
      <c r="F208" s="4">
        <v>763.83</v>
      </c>
      <c r="G208" s="1" t="s">
        <v>1103</v>
      </c>
    </row>
    <row r="209" spans="1:7" ht="30">
      <c r="A209" s="1" t="s">
        <v>1105</v>
      </c>
      <c r="B209" s="2">
        <v>2017</v>
      </c>
      <c r="C209" s="1" t="s">
        <v>1</v>
      </c>
      <c r="D209" s="3" t="s">
        <v>451</v>
      </c>
      <c r="E209" s="1" t="s">
        <v>814</v>
      </c>
      <c r="F209" s="4">
        <v>623.61</v>
      </c>
      <c r="G209" s="1" t="s">
        <v>1103</v>
      </c>
    </row>
    <row r="210" spans="1:7" ht="30">
      <c r="A210" s="1" t="s">
        <v>1107</v>
      </c>
      <c r="B210" s="2">
        <v>2015</v>
      </c>
      <c r="C210" s="1" t="s">
        <v>1</v>
      </c>
      <c r="D210" s="3" t="s">
        <v>451</v>
      </c>
      <c r="E210" s="1" t="s">
        <v>814</v>
      </c>
      <c r="F210" s="4">
        <v>538.74</v>
      </c>
      <c r="G210" s="1" t="s">
        <v>1103</v>
      </c>
    </row>
    <row r="211" spans="1:7" ht="30">
      <c r="A211" s="1" t="s">
        <v>1117</v>
      </c>
      <c r="B211" s="2">
        <v>2014</v>
      </c>
      <c r="C211" s="1" t="s">
        <v>1</v>
      </c>
      <c r="D211" s="3" t="s">
        <v>451</v>
      </c>
      <c r="E211" s="1" t="s">
        <v>814</v>
      </c>
      <c r="F211" s="4">
        <v>383.91</v>
      </c>
      <c r="G211" s="1" t="s">
        <v>1103</v>
      </c>
    </row>
    <row r="212" spans="1:7" ht="30">
      <c r="A212" s="1" t="s">
        <v>1107</v>
      </c>
      <c r="B212" s="2">
        <v>2015</v>
      </c>
      <c r="C212" s="1" t="s">
        <v>1</v>
      </c>
      <c r="D212" s="3" t="s">
        <v>451</v>
      </c>
      <c r="E212" s="1" t="s">
        <v>814</v>
      </c>
      <c r="F212" s="4">
        <v>513.98</v>
      </c>
      <c r="G212" s="1" t="s">
        <v>1103</v>
      </c>
    </row>
    <row r="213" spans="1:7" ht="30">
      <c r="A213" s="1" t="s">
        <v>1117</v>
      </c>
      <c r="B213" s="2">
        <v>2014</v>
      </c>
      <c r="C213" s="1" t="s">
        <v>1</v>
      </c>
      <c r="D213" s="3" t="s">
        <v>451</v>
      </c>
      <c r="E213" s="1" t="s">
        <v>814</v>
      </c>
      <c r="F213" s="4">
        <v>383.91</v>
      </c>
      <c r="G213" s="1" t="s">
        <v>1103</v>
      </c>
    </row>
    <row r="214" spans="1:7" ht="30">
      <c r="A214" s="1" t="s">
        <v>1105</v>
      </c>
      <c r="B214" s="2">
        <v>2017</v>
      </c>
      <c r="C214" s="1" t="s">
        <v>1</v>
      </c>
      <c r="D214" s="3" t="s">
        <v>451</v>
      </c>
      <c r="E214" s="1" t="s">
        <v>814</v>
      </c>
      <c r="F214" s="4">
        <v>623.61</v>
      </c>
      <c r="G214" s="1" t="s">
        <v>1103</v>
      </c>
    </row>
    <row r="215" spans="1:7" ht="30">
      <c r="A215" s="1" t="s">
        <v>1107</v>
      </c>
      <c r="B215" s="2">
        <v>2015</v>
      </c>
      <c r="C215" s="1" t="s">
        <v>1</v>
      </c>
      <c r="D215" s="3" t="s">
        <v>452</v>
      </c>
      <c r="E215" s="1" t="s">
        <v>814</v>
      </c>
      <c r="F215" s="4">
        <v>513.98</v>
      </c>
      <c r="G215" s="1" t="s">
        <v>1103</v>
      </c>
    </row>
    <row r="216" spans="1:7" ht="30">
      <c r="A216" s="1" t="s">
        <v>1107</v>
      </c>
      <c r="B216" s="2">
        <v>2015</v>
      </c>
      <c r="C216" s="1" t="s">
        <v>1</v>
      </c>
      <c r="D216" s="3" t="s">
        <v>452</v>
      </c>
      <c r="E216" s="1" t="s">
        <v>814</v>
      </c>
      <c r="F216" s="4">
        <v>513.98</v>
      </c>
      <c r="G216" s="1" t="s">
        <v>1103</v>
      </c>
    </row>
    <row r="217" spans="1:7" ht="30">
      <c r="A217" s="1" t="s">
        <v>1137</v>
      </c>
      <c r="B217" s="2">
        <v>2019</v>
      </c>
      <c r="C217" s="1" t="s">
        <v>1</v>
      </c>
      <c r="D217" s="3" t="s">
        <v>294</v>
      </c>
      <c r="E217" s="1" t="s">
        <v>8</v>
      </c>
      <c r="F217" s="4">
        <v>781.05</v>
      </c>
      <c r="G217" s="1" t="s">
        <v>1103</v>
      </c>
    </row>
    <row r="218" spans="1:7" ht="30">
      <c r="A218" s="1" t="s">
        <v>1161</v>
      </c>
      <c r="B218" s="2">
        <v>2021</v>
      </c>
      <c r="C218" s="1" t="s">
        <v>1</v>
      </c>
      <c r="D218" s="3" t="s">
        <v>294</v>
      </c>
      <c r="E218" s="1" t="s">
        <v>8</v>
      </c>
      <c r="F218" s="4">
        <v>2878.98</v>
      </c>
      <c r="G218" s="1" t="s">
        <v>1103</v>
      </c>
    </row>
    <row r="219" spans="1:7" ht="30">
      <c r="A219" s="1" t="s">
        <v>1162</v>
      </c>
      <c r="B219" s="2">
        <v>2022</v>
      </c>
      <c r="C219" s="1" t="s">
        <v>1</v>
      </c>
      <c r="D219" s="3" t="s">
        <v>1163</v>
      </c>
      <c r="E219" s="1" t="s">
        <v>8</v>
      </c>
      <c r="F219" s="4">
        <v>1999.98</v>
      </c>
      <c r="G219" s="1" t="s">
        <v>1103</v>
      </c>
    </row>
    <row r="220" spans="1:7" ht="30">
      <c r="A220" s="1" t="s">
        <v>1151</v>
      </c>
      <c r="B220" s="2">
        <v>2013</v>
      </c>
      <c r="C220" s="1" t="s">
        <v>1</v>
      </c>
      <c r="D220" s="3" t="s">
        <v>453</v>
      </c>
      <c r="E220" s="1" t="s">
        <v>814</v>
      </c>
      <c r="F220" s="4">
        <v>596.54999999999995</v>
      </c>
      <c r="G220" s="1" t="s">
        <v>1103</v>
      </c>
    </row>
    <row r="221" spans="1:7" ht="30">
      <c r="A221" s="1" t="s">
        <v>1136</v>
      </c>
      <c r="B221" s="2">
        <v>2017</v>
      </c>
      <c r="C221" s="1" t="s">
        <v>1</v>
      </c>
      <c r="D221" s="3" t="s">
        <v>453</v>
      </c>
      <c r="E221" s="1" t="s">
        <v>814</v>
      </c>
      <c r="F221" s="4">
        <v>942.69</v>
      </c>
      <c r="G221" s="1" t="s">
        <v>1103</v>
      </c>
    </row>
    <row r="222" spans="1:7" ht="30">
      <c r="A222" s="1" t="s">
        <v>1119</v>
      </c>
      <c r="B222" s="2">
        <v>2016</v>
      </c>
      <c r="C222" s="1" t="s">
        <v>1</v>
      </c>
      <c r="D222" s="3" t="s">
        <v>453</v>
      </c>
      <c r="E222" s="1" t="s">
        <v>814</v>
      </c>
      <c r="F222" s="4">
        <v>558.41999999999996</v>
      </c>
      <c r="G222" s="1" t="s">
        <v>1103</v>
      </c>
    </row>
    <row r="223" spans="1:7" ht="30">
      <c r="A223" s="1" t="s">
        <v>1111</v>
      </c>
      <c r="B223" s="2">
        <v>2015</v>
      </c>
      <c r="C223" s="1" t="s">
        <v>1</v>
      </c>
      <c r="D223" s="3" t="s">
        <v>454</v>
      </c>
      <c r="E223" s="1" t="s">
        <v>814</v>
      </c>
      <c r="F223" s="4">
        <v>625.39</v>
      </c>
      <c r="G223" s="1" t="s">
        <v>1103</v>
      </c>
    </row>
    <row r="224" spans="1:7" ht="30">
      <c r="A224" s="1" t="s">
        <v>1137</v>
      </c>
      <c r="B224" s="2">
        <v>2019</v>
      </c>
      <c r="C224" s="1" t="s">
        <v>1</v>
      </c>
      <c r="D224" s="3" t="s">
        <v>454</v>
      </c>
      <c r="E224" s="1" t="s">
        <v>814</v>
      </c>
      <c r="F224" s="4">
        <v>781.05</v>
      </c>
      <c r="G224" s="1" t="s">
        <v>1103</v>
      </c>
    </row>
    <row r="225" spans="1:7" ht="30">
      <c r="A225" s="1" t="s">
        <v>1136</v>
      </c>
      <c r="B225" s="2">
        <v>2017</v>
      </c>
      <c r="C225" s="1" t="s">
        <v>1</v>
      </c>
      <c r="D225" s="3" t="s">
        <v>455</v>
      </c>
      <c r="E225" s="1" t="s">
        <v>814</v>
      </c>
      <c r="F225" s="4">
        <v>942.69</v>
      </c>
      <c r="G225" s="1" t="s">
        <v>1103</v>
      </c>
    </row>
    <row r="226" spans="1:7" ht="30">
      <c r="A226" s="1" t="s">
        <v>1136</v>
      </c>
      <c r="B226" s="2">
        <v>2017</v>
      </c>
      <c r="C226" s="1" t="s">
        <v>1</v>
      </c>
      <c r="D226" s="3" t="s">
        <v>455</v>
      </c>
      <c r="E226" s="1" t="s">
        <v>814</v>
      </c>
      <c r="F226" s="4">
        <v>942.69</v>
      </c>
      <c r="G226" s="1" t="s">
        <v>1103</v>
      </c>
    </row>
    <row r="227" spans="1:7" ht="30">
      <c r="A227" s="1" t="s">
        <v>1136</v>
      </c>
      <c r="B227" s="2">
        <v>2017</v>
      </c>
      <c r="C227" s="1" t="s">
        <v>1</v>
      </c>
      <c r="D227" s="3" t="s">
        <v>455</v>
      </c>
      <c r="E227" s="1" t="s">
        <v>814</v>
      </c>
      <c r="F227" s="4">
        <v>942.69</v>
      </c>
      <c r="G227" s="1" t="s">
        <v>1103</v>
      </c>
    </row>
    <row r="228" spans="1:7" ht="30">
      <c r="A228" s="1" t="s">
        <v>1105</v>
      </c>
      <c r="B228" s="2">
        <v>2017</v>
      </c>
      <c r="C228" s="1" t="s">
        <v>1</v>
      </c>
      <c r="D228" s="3" t="s">
        <v>456</v>
      </c>
      <c r="E228" s="1" t="s">
        <v>814</v>
      </c>
      <c r="F228" s="4">
        <v>623.61</v>
      </c>
      <c r="G228" s="1" t="s">
        <v>1103</v>
      </c>
    </row>
    <row r="229" spans="1:7" ht="30">
      <c r="A229" s="1" t="s">
        <v>1105</v>
      </c>
      <c r="B229" s="2">
        <v>2017</v>
      </c>
      <c r="C229" s="1" t="s">
        <v>1</v>
      </c>
      <c r="D229" s="3" t="s">
        <v>456</v>
      </c>
      <c r="E229" s="1" t="s">
        <v>814</v>
      </c>
      <c r="F229" s="4">
        <v>623.61</v>
      </c>
      <c r="G229" s="1" t="s">
        <v>1103</v>
      </c>
    </row>
    <row r="230" spans="1:7" ht="30">
      <c r="A230" s="1" t="s">
        <v>1107</v>
      </c>
      <c r="B230" s="2">
        <v>2015</v>
      </c>
      <c r="C230" s="1" t="s">
        <v>1</v>
      </c>
      <c r="D230" s="3" t="s">
        <v>296</v>
      </c>
      <c r="E230" s="1" t="s">
        <v>814</v>
      </c>
      <c r="F230" s="4">
        <v>513.98</v>
      </c>
      <c r="G230" s="1" t="s">
        <v>1103</v>
      </c>
    </row>
    <row r="231" spans="1:7" ht="30">
      <c r="A231" s="1" t="s">
        <v>1107</v>
      </c>
      <c r="B231" s="2">
        <v>2015</v>
      </c>
      <c r="C231" s="1" t="s">
        <v>1</v>
      </c>
      <c r="D231" s="3" t="s">
        <v>297</v>
      </c>
      <c r="E231" s="1" t="s">
        <v>814</v>
      </c>
      <c r="F231" s="4">
        <v>538.74</v>
      </c>
      <c r="G231" s="1" t="s">
        <v>1103</v>
      </c>
    </row>
    <row r="232" spans="1:7" ht="30">
      <c r="A232" s="1" t="s">
        <v>1107</v>
      </c>
      <c r="B232" s="2">
        <v>2015</v>
      </c>
      <c r="C232" s="1" t="s">
        <v>1</v>
      </c>
      <c r="D232" s="3" t="s">
        <v>297</v>
      </c>
      <c r="E232" s="1" t="s">
        <v>814</v>
      </c>
      <c r="F232" s="4">
        <v>513.98</v>
      </c>
      <c r="G232" s="1" t="s">
        <v>1103</v>
      </c>
    </row>
    <row r="233" spans="1:7" ht="30">
      <c r="A233" s="1" t="s">
        <v>1107</v>
      </c>
      <c r="B233" s="2">
        <v>2015</v>
      </c>
      <c r="C233" s="1" t="s">
        <v>1</v>
      </c>
      <c r="D233" s="3" t="s">
        <v>297</v>
      </c>
      <c r="E233" s="1" t="s">
        <v>814</v>
      </c>
      <c r="F233" s="4">
        <v>538.74</v>
      </c>
      <c r="G233" s="1" t="s">
        <v>1103</v>
      </c>
    </row>
    <row r="234" spans="1:7" ht="30">
      <c r="A234" s="1" t="s">
        <v>1111</v>
      </c>
      <c r="B234" s="2">
        <v>2014</v>
      </c>
      <c r="C234" s="1" t="s">
        <v>1</v>
      </c>
      <c r="D234" s="3" t="s">
        <v>297</v>
      </c>
      <c r="E234" s="1" t="s">
        <v>814</v>
      </c>
      <c r="F234" s="4">
        <v>466.39</v>
      </c>
      <c r="G234" s="1" t="s">
        <v>1103</v>
      </c>
    </row>
    <row r="235" spans="1:7" ht="30">
      <c r="A235" s="1" t="s">
        <v>1107</v>
      </c>
      <c r="B235" s="2">
        <v>2015</v>
      </c>
      <c r="C235" s="1" t="s">
        <v>1</v>
      </c>
      <c r="D235" s="3" t="s">
        <v>297</v>
      </c>
      <c r="E235" s="1" t="s">
        <v>814</v>
      </c>
      <c r="F235" s="4">
        <v>538.74</v>
      </c>
      <c r="G235" s="1" t="s">
        <v>1103</v>
      </c>
    </row>
    <row r="236" spans="1:7" ht="30">
      <c r="A236" s="1" t="s">
        <v>1107</v>
      </c>
      <c r="B236" s="2">
        <v>2015</v>
      </c>
      <c r="C236" s="1" t="s">
        <v>1</v>
      </c>
      <c r="D236" s="3" t="s">
        <v>457</v>
      </c>
      <c r="E236" s="1" t="s">
        <v>814</v>
      </c>
      <c r="F236" s="4">
        <v>538.74</v>
      </c>
      <c r="G236" s="1" t="s">
        <v>1103</v>
      </c>
    </row>
    <row r="237" spans="1:7" ht="30">
      <c r="A237" s="1" t="s">
        <v>1136</v>
      </c>
      <c r="B237" s="2">
        <v>2017</v>
      </c>
      <c r="C237" s="1" t="s">
        <v>1</v>
      </c>
      <c r="D237" s="3" t="s">
        <v>458</v>
      </c>
      <c r="E237" s="1" t="s">
        <v>814</v>
      </c>
      <c r="F237" s="4">
        <v>942.69</v>
      </c>
      <c r="G237" s="1" t="s">
        <v>1103</v>
      </c>
    </row>
    <row r="238" spans="1:7" ht="30">
      <c r="A238" s="1" t="s">
        <v>1107</v>
      </c>
      <c r="B238" s="2">
        <v>2015</v>
      </c>
      <c r="C238" s="1" t="s">
        <v>1</v>
      </c>
      <c r="D238" s="3" t="s">
        <v>459</v>
      </c>
      <c r="E238" s="1" t="s">
        <v>814</v>
      </c>
      <c r="F238" s="4">
        <v>538.74</v>
      </c>
      <c r="G238" s="1" t="s">
        <v>1103</v>
      </c>
    </row>
    <row r="239" spans="1:7" ht="30">
      <c r="A239" s="1" t="s">
        <v>1105</v>
      </c>
      <c r="B239" s="2">
        <v>2017</v>
      </c>
      <c r="C239" s="1" t="s">
        <v>1</v>
      </c>
      <c r="D239" s="3" t="s">
        <v>299</v>
      </c>
      <c r="E239" s="1" t="s">
        <v>814</v>
      </c>
      <c r="F239" s="4">
        <v>623.61</v>
      </c>
      <c r="G239" s="1" t="s">
        <v>1103</v>
      </c>
    </row>
    <row r="240" spans="1:7" ht="30">
      <c r="A240" s="1" t="s">
        <v>1137</v>
      </c>
      <c r="B240" s="2">
        <v>2019</v>
      </c>
      <c r="C240" s="1" t="s">
        <v>1</v>
      </c>
      <c r="D240" s="3" t="s">
        <v>460</v>
      </c>
      <c r="E240" s="1" t="s">
        <v>8</v>
      </c>
      <c r="F240" s="4">
        <v>781.05</v>
      </c>
      <c r="G240" s="1" t="s">
        <v>1103</v>
      </c>
    </row>
    <row r="241" spans="1:7" ht="45">
      <c r="A241" s="1" t="s">
        <v>1164</v>
      </c>
      <c r="B241" s="2">
        <v>2022</v>
      </c>
      <c r="C241" s="1" t="s">
        <v>16</v>
      </c>
      <c r="D241" s="3" t="s">
        <v>158</v>
      </c>
      <c r="E241" s="1" t="s">
        <v>8</v>
      </c>
      <c r="F241" s="4">
        <v>15094.45</v>
      </c>
      <c r="G241" s="1" t="s">
        <v>1103</v>
      </c>
    </row>
    <row r="242" spans="1:7" ht="45">
      <c r="A242" s="1" t="s">
        <v>1164</v>
      </c>
      <c r="B242" s="2">
        <v>2022</v>
      </c>
      <c r="C242" s="1" t="s">
        <v>16</v>
      </c>
      <c r="D242" s="3" t="s">
        <v>158</v>
      </c>
      <c r="E242" s="1" t="s">
        <v>8</v>
      </c>
      <c r="F242" s="4">
        <v>15094.45</v>
      </c>
      <c r="G242" s="1" t="s">
        <v>1103</v>
      </c>
    </row>
    <row r="243" spans="1:7" ht="30">
      <c r="A243" s="1" t="s">
        <v>1165</v>
      </c>
      <c r="B243" s="2">
        <v>2022</v>
      </c>
      <c r="C243" s="1" t="s">
        <v>1</v>
      </c>
      <c r="D243" s="3" t="s">
        <v>306</v>
      </c>
      <c r="E243" s="1" t="s">
        <v>8</v>
      </c>
      <c r="F243" s="4">
        <v>1156.2</v>
      </c>
      <c r="G243" s="1" t="s">
        <v>1103</v>
      </c>
    </row>
    <row r="244" spans="1:7" ht="30">
      <c r="A244" s="1" t="s">
        <v>1165</v>
      </c>
      <c r="B244" s="2">
        <v>2022</v>
      </c>
      <c r="C244" s="1" t="s">
        <v>1</v>
      </c>
      <c r="D244" s="3" t="s">
        <v>306</v>
      </c>
      <c r="E244" s="1" t="s">
        <v>8</v>
      </c>
      <c r="F244" s="4">
        <v>1156.2</v>
      </c>
      <c r="G244" s="1" t="s">
        <v>1103</v>
      </c>
    </row>
    <row r="245" spans="1:7" ht="30">
      <c r="A245" s="1" t="s">
        <v>1165</v>
      </c>
      <c r="B245" s="2">
        <v>2022</v>
      </c>
      <c r="C245" s="1" t="s">
        <v>1</v>
      </c>
      <c r="D245" s="3" t="s">
        <v>306</v>
      </c>
      <c r="E245" s="1" t="s">
        <v>8</v>
      </c>
      <c r="F245" s="4">
        <v>1156.2</v>
      </c>
      <c r="G245" s="1" t="s">
        <v>1103</v>
      </c>
    </row>
    <row r="246" spans="1:7" ht="30">
      <c r="A246" s="1" t="s">
        <v>1165</v>
      </c>
      <c r="B246" s="2">
        <v>2022</v>
      </c>
      <c r="C246" s="1" t="s">
        <v>1</v>
      </c>
      <c r="D246" s="3" t="s">
        <v>306</v>
      </c>
      <c r="E246" s="1" t="s">
        <v>8</v>
      </c>
      <c r="F246" s="4">
        <v>1156.2</v>
      </c>
      <c r="G246" s="1" t="s">
        <v>1103</v>
      </c>
    </row>
    <row r="247" spans="1:7" ht="30">
      <c r="A247" s="1" t="s">
        <v>1165</v>
      </c>
      <c r="B247" s="2">
        <v>2022</v>
      </c>
      <c r="C247" s="1" t="s">
        <v>1</v>
      </c>
      <c r="D247" s="3" t="s">
        <v>306</v>
      </c>
      <c r="E247" s="1" t="s">
        <v>8</v>
      </c>
      <c r="F247" s="4">
        <v>1156.2</v>
      </c>
      <c r="G247" s="1" t="s">
        <v>1103</v>
      </c>
    </row>
    <row r="248" spans="1:7" ht="30">
      <c r="A248" s="1" t="s">
        <v>1165</v>
      </c>
      <c r="B248" s="2">
        <v>2022</v>
      </c>
      <c r="C248" s="1" t="s">
        <v>1</v>
      </c>
      <c r="D248" s="3" t="s">
        <v>306</v>
      </c>
      <c r="E248" s="1" t="s">
        <v>8</v>
      </c>
      <c r="F248" s="4">
        <v>1156.2</v>
      </c>
      <c r="G248" s="1" t="s">
        <v>1103</v>
      </c>
    </row>
    <row r="249" spans="1:7" ht="30">
      <c r="A249" s="1" t="s">
        <v>1165</v>
      </c>
      <c r="B249" s="2">
        <v>2022</v>
      </c>
      <c r="C249" s="1" t="s">
        <v>1</v>
      </c>
      <c r="D249" s="3" t="s">
        <v>306</v>
      </c>
      <c r="E249" s="1" t="s">
        <v>8</v>
      </c>
      <c r="F249" s="4">
        <v>1156.2</v>
      </c>
      <c r="G249" s="1" t="s">
        <v>1103</v>
      </c>
    </row>
    <row r="250" spans="1:7" ht="30">
      <c r="A250" s="1" t="s">
        <v>1165</v>
      </c>
      <c r="B250" s="2">
        <v>2022</v>
      </c>
      <c r="C250" s="1" t="s">
        <v>1</v>
      </c>
      <c r="D250" s="3" t="s">
        <v>306</v>
      </c>
      <c r="E250" s="1" t="s">
        <v>8</v>
      </c>
      <c r="F250" s="4">
        <v>1156.2</v>
      </c>
      <c r="G250" s="1" t="s">
        <v>1103</v>
      </c>
    </row>
    <row r="251" spans="1:7" ht="30">
      <c r="A251" s="1" t="s">
        <v>1165</v>
      </c>
      <c r="B251" s="2">
        <v>2022</v>
      </c>
      <c r="C251" s="1" t="s">
        <v>1</v>
      </c>
      <c r="D251" s="3" t="s">
        <v>306</v>
      </c>
      <c r="E251" s="1" t="s">
        <v>8</v>
      </c>
      <c r="F251" s="4">
        <v>1156.2</v>
      </c>
      <c r="G251" s="1" t="s">
        <v>1103</v>
      </c>
    </row>
    <row r="252" spans="1:7" ht="30">
      <c r="A252" s="1" t="s">
        <v>1165</v>
      </c>
      <c r="B252" s="2">
        <v>2022</v>
      </c>
      <c r="C252" s="1" t="s">
        <v>1</v>
      </c>
      <c r="D252" s="3" t="s">
        <v>306</v>
      </c>
      <c r="E252" s="1" t="s">
        <v>8</v>
      </c>
      <c r="F252" s="4">
        <v>1156.2</v>
      </c>
      <c r="G252" s="1" t="s">
        <v>1103</v>
      </c>
    </row>
    <row r="253" spans="1:7" ht="30">
      <c r="A253" s="1" t="s">
        <v>1165</v>
      </c>
      <c r="B253" s="2">
        <v>2022</v>
      </c>
      <c r="C253" s="1" t="s">
        <v>1</v>
      </c>
      <c r="D253" s="3" t="s">
        <v>306</v>
      </c>
      <c r="E253" s="1" t="s">
        <v>8</v>
      </c>
      <c r="F253" s="4">
        <v>1156.2</v>
      </c>
      <c r="G253" s="1" t="s">
        <v>1103</v>
      </c>
    </row>
    <row r="254" spans="1:7" ht="30">
      <c r="A254" s="1" t="s">
        <v>1165</v>
      </c>
      <c r="B254" s="2">
        <v>2022</v>
      </c>
      <c r="C254" s="1" t="s">
        <v>1</v>
      </c>
      <c r="D254" s="3" t="s">
        <v>306</v>
      </c>
      <c r="E254" s="1" t="s">
        <v>8</v>
      </c>
      <c r="F254" s="4">
        <v>1156.2</v>
      </c>
      <c r="G254" s="1" t="s">
        <v>1103</v>
      </c>
    </row>
    <row r="255" spans="1:7" ht="30">
      <c r="A255" s="1" t="s">
        <v>1165</v>
      </c>
      <c r="B255" s="2">
        <v>2022</v>
      </c>
      <c r="C255" s="1" t="s">
        <v>1</v>
      </c>
      <c r="D255" s="3" t="s">
        <v>306</v>
      </c>
      <c r="E255" s="1" t="s">
        <v>8</v>
      </c>
      <c r="F255" s="4">
        <v>1156.2</v>
      </c>
      <c r="G255" s="1" t="s">
        <v>1103</v>
      </c>
    </row>
    <row r="256" spans="1:7" ht="30">
      <c r="A256" s="1" t="s">
        <v>1165</v>
      </c>
      <c r="B256" s="2">
        <v>2022</v>
      </c>
      <c r="C256" s="1" t="s">
        <v>1</v>
      </c>
      <c r="D256" s="3" t="s">
        <v>306</v>
      </c>
      <c r="E256" s="1" t="s">
        <v>8</v>
      </c>
      <c r="F256" s="4">
        <v>1156.2</v>
      </c>
      <c r="G256" s="1" t="s">
        <v>1103</v>
      </c>
    </row>
    <row r="257" spans="1:7" ht="30">
      <c r="A257" s="1" t="s">
        <v>1165</v>
      </c>
      <c r="B257" s="2">
        <v>2022</v>
      </c>
      <c r="C257" s="1" t="s">
        <v>1</v>
      </c>
      <c r="D257" s="3" t="s">
        <v>306</v>
      </c>
      <c r="E257" s="1" t="s">
        <v>8</v>
      </c>
      <c r="F257" s="4">
        <v>1156.2</v>
      </c>
      <c r="G257" s="1" t="s">
        <v>1103</v>
      </c>
    </row>
    <row r="258" spans="1:7" ht="30">
      <c r="A258" s="1" t="s">
        <v>1165</v>
      </c>
      <c r="B258" s="2">
        <v>2022</v>
      </c>
      <c r="C258" s="1" t="s">
        <v>1</v>
      </c>
      <c r="D258" s="3" t="s">
        <v>306</v>
      </c>
      <c r="E258" s="1" t="s">
        <v>8</v>
      </c>
      <c r="F258" s="4">
        <v>1156.2</v>
      </c>
      <c r="G258" s="1" t="s">
        <v>1103</v>
      </c>
    </row>
    <row r="259" spans="1:7" ht="30">
      <c r="A259" s="1" t="s">
        <v>1165</v>
      </c>
      <c r="B259" s="2">
        <v>2022</v>
      </c>
      <c r="C259" s="1" t="s">
        <v>1</v>
      </c>
      <c r="D259" s="3" t="s">
        <v>306</v>
      </c>
      <c r="E259" s="1" t="s">
        <v>8</v>
      </c>
      <c r="F259" s="4">
        <v>1156.2</v>
      </c>
      <c r="G259" s="1" t="s">
        <v>1103</v>
      </c>
    </row>
    <row r="260" spans="1:7" ht="30">
      <c r="A260" s="1" t="s">
        <v>1165</v>
      </c>
      <c r="B260" s="2">
        <v>2022</v>
      </c>
      <c r="C260" s="1" t="s">
        <v>1</v>
      </c>
      <c r="D260" s="3" t="s">
        <v>306</v>
      </c>
      <c r="E260" s="1" t="s">
        <v>8</v>
      </c>
      <c r="F260" s="4">
        <v>1156.2</v>
      </c>
      <c r="G260" s="1" t="s">
        <v>1103</v>
      </c>
    </row>
    <row r="261" spans="1:7" ht="30">
      <c r="A261" s="1" t="s">
        <v>1165</v>
      </c>
      <c r="B261" s="2">
        <v>2022</v>
      </c>
      <c r="C261" s="1" t="s">
        <v>1</v>
      </c>
      <c r="D261" s="3" t="s">
        <v>306</v>
      </c>
      <c r="E261" s="1" t="s">
        <v>8</v>
      </c>
      <c r="F261" s="4">
        <v>1156.2</v>
      </c>
      <c r="G261" s="1" t="s">
        <v>1103</v>
      </c>
    </row>
    <row r="262" spans="1:7" ht="30">
      <c r="A262" s="1" t="s">
        <v>1119</v>
      </c>
      <c r="B262" s="2">
        <v>2016</v>
      </c>
      <c r="C262" s="1" t="s">
        <v>1</v>
      </c>
      <c r="D262" s="3" t="s">
        <v>307</v>
      </c>
      <c r="E262" s="1" t="s">
        <v>814</v>
      </c>
      <c r="F262" s="4">
        <v>558.41999999999996</v>
      </c>
      <c r="G262" s="1" t="s">
        <v>1103</v>
      </c>
    </row>
    <row r="263" spans="1:7" ht="30">
      <c r="A263" s="1" t="s">
        <v>1105</v>
      </c>
      <c r="B263" s="2">
        <v>2017</v>
      </c>
      <c r="C263" s="1" t="s">
        <v>1</v>
      </c>
      <c r="D263" s="3" t="s">
        <v>307</v>
      </c>
      <c r="E263" s="1" t="s">
        <v>814</v>
      </c>
      <c r="F263" s="4">
        <v>623.61</v>
      </c>
      <c r="G263" s="1" t="s">
        <v>1103</v>
      </c>
    </row>
    <row r="264" spans="1:7" ht="30">
      <c r="A264" s="1" t="s">
        <v>1136</v>
      </c>
      <c r="B264" s="2">
        <v>2017</v>
      </c>
      <c r="C264" s="1" t="s">
        <v>1</v>
      </c>
      <c r="D264" s="3" t="s">
        <v>159</v>
      </c>
      <c r="E264" s="1" t="s">
        <v>814</v>
      </c>
      <c r="F264" s="4">
        <v>942.69</v>
      </c>
      <c r="G264" s="1" t="s">
        <v>1103</v>
      </c>
    </row>
    <row r="265" spans="1:7" ht="30">
      <c r="A265" s="1" t="s">
        <v>1105</v>
      </c>
      <c r="B265" s="2">
        <v>2017</v>
      </c>
      <c r="C265" s="1" t="s">
        <v>1</v>
      </c>
      <c r="D265" s="3" t="s">
        <v>461</v>
      </c>
      <c r="E265" s="1" t="s">
        <v>814</v>
      </c>
      <c r="F265" s="4">
        <v>623.61</v>
      </c>
      <c r="G265" s="1" t="s">
        <v>1103</v>
      </c>
    </row>
    <row r="266" spans="1:7" ht="30">
      <c r="A266" s="1" t="s">
        <v>1165</v>
      </c>
      <c r="B266" s="2">
        <v>2022</v>
      </c>
      <c r="C266" s="1" t="s">
        <v>1</v>
      </c>
      <c r="D266" s="3" t="s">
        <v>306</v>
      </c>
      <c r="E266" s="1" t="s">
        <v>8</v>
      </c>
      <c r="F266" s="4">
        <v>1156.2</v>
      </c>
      <c r="G266" s="1" t="s">
        <v>1103</v>
      </c>
    </row>
    <row r="267" spans="1:7" ht="30">
      <c r="A267" s="1" t="s">
        <v>1165</v>
      </c>
      <c r="B267" s="2">
        <v>2022</v>
      </c>
      <c r="C267" s="1" t="s">
        <v>1</v>
      </c>
      <c r="D267" s="3" t="s">
        <v>306</v>
      </c>
      <c r="E267" s="1" t="s">
        <v>8</v>
      </c>
      <c r="F267" s="4">
        <v>1156.2</v>
      </c>
      <c r="G267" s="1" t="s">
        <v>1103</v>
      </c>
    </row>
    <row r="268" spans="1:7" ht="30">
      <c r="A268" s="1" t="s">
        <v>1165</v>
      </c>
      <c r="B268" s="2">
        <v>2022</v>
      </c>
      <c r="C268" s="1" t="s">
        <v>1</v>
      </c>
      <c r="D268" s="3" t="s">
        <v>306</v>
      </c>
      <c r="E268" s="1" t="s">
        <v>8</v>
      </c>
      <c r="F268" s="4">
        <v>1156.2</v>
      </c>
      <c r="G268" s="1" t="s">
        <v>1103</v>
      </c>
    </row>
    <row r="269" spans="1:7" ht="30">
      <c r="A269" s="1" t="s">
        <v>1165</v>
      </c>
      <c r="B269" s="2">
        <v>2022</v>
      </c>
      <c r="C269" s="1" t="s">
        <v>1</v>
      </c>
      <c r="D269" s="3" t="s">
        <v>306</v>
      </c>
      <c r="E269" s="1" t="s">
        <v>8</v>
      </c>
      <c r="F269" s="4">
        <v>1156.2</v>
      </c>
      <c r="G269" s="1" t="s">
        <v>1103</v>
      </c>
    </row>
    <row r="270" spans="1:7" ht="30">
      <c r="A270" s="1" t="s">
        <v>1165</v>
      </c>
      <c r="B270" s="2">
        <v>2022</v>
      </c>
      <c r="C270" s="1" t="s">
        <v>1</v>
      </c>
      <c r="D270" s="3" t="s">
        <v>306</v>
      </c>
      <c r="E270" s="1" t="s">
        <v>8</v>
      </c>
      <c r="F270" s="4">
        <v>1156.2</v>
      </c>
      <c r="G270" s="1" t="s">
        <v>1103</v>
      </c>
    </row>
    <row r="271" spans="1:7" ht="30">
      <c r="A271" s="1" t="s">
        <v>1105</v>
      </c>
      <c r="B271" s="2">
        <v>2017</v>
      </c>
      <c r="C271" s="1" t="s">
        <v>1</v>
      </c>
      <c r="D271" s="3" t="s">
        <v>575</v>
      </c>
      <c r="E271" s="1" t="s">
        <v>814</v>
      </c>
      <c r="F271" s="4">
        <v>623.61</v>
      </c>
      <c r="G271" s="1" t="s">
        <v>1103</v>
      </c>
    </row>
    <row r="272" spans="1:7" ht="30">
      <c r="A272" s="1" t="s">
        <v>1107</v>
      </c>
      <c r="B272" s="2">
        <v>2015</v>
      </c>
      <c r="C272" s="1" t="s">
        <v>1</v>
      </c>
      <c r="D272" s="3" t="s">
        <v>463</v>
      </c>
      <c r="E272" s="1" t="s">
        <v>814</v>
      </c>
      <c r="F272" s="4">
        <v>538.74</v>
      </c>
      <c r="G272" s="1" t="s">
        <v>1103</v>
      </c>
    </row>
    <row r="273" spans="1:7" ht="30">
      <c r="A273" s="1" t="s">
        <v>1137</v>
      </c>
      <c r="B273" s="2">
        <v>2019</v>
      </c>
      <c r="C273" s="1" t="s">
        <v>1</v>
      </c>
      <c r="D273" s="3" t="s">
        <v>464</v>
      </c>
      <c r="E273" s="1" t="s">
        <v>814</v>
      </c>
      <c r="F273" s="4">
        <v>781.05</v>
      </c>
      <c r="G273" s="1" t="s">
        <v>1103</v>
      </c>
    </row>
    <row r="274" spans="1:7" ht="30">
      <c r="A274" s="1" t="s">
        <v>1166</v>
      </c>
      <c r="B274" s="2">
        <v>2022</v>
      </c>
      <c r="C274" s="1" t="s">
        <v>1</v>
      </c>
      <c r="D274" s="3" t="s">
        <v>160</v>
      </c>
      <c r="E274" s="1" t="s">
        <v>8</v>
      </c>
      <c r="F274" s="4">
        <v>1020.9</v>
      </c>
      <c r="G274" s="1" t="s">
        <v>1103</v>
      </c>
    </row>
    <row r="275" spans="1:7" ht="30">
      <c r="A275" s="1" t="s">
        <v>1166</v>
      </c>
      <c r="B275" s="2">
        <v>2022</v>
      </c>
      <c r="C275" s="1" t="s">
        <v>1</v>
      </c>
      <c r="D275" s="3" t="s">
        <v>160</v>
      </c>
      <c r="E275" s="1" t="s">
        <v>8</v>
      </c>
      <c r="F275" s="4">
        <v>1020.9</v>
      </c>
      <c r="G275" s="1" t="s">
        <v>1103</v>
      </c>
    </row>
    <row r="276" spans="1:7" ht="30">
      <c r="A276" s="1" t="s">
        <v>1166</v>
      </c>
      <c r="B276" s="2">
        <v>2022</v>
      </c>
      <c r="C276" s="1" t="s">
        <v>1</v>
      </c>
      <c r="D276" s="3" t="s">
        <v>160</v>
      </c>
      <c r="E276" s="1" t="s">
        <v>8</v>
      </c>
      <c r="F276" s="4">
        <v>1020.9</v>
      </c>
      <c r="G276" s="1" t="s">
        <v>1103</v>
      </c>
    </row>
    <row r="277" spans="1:7" ht="30">
      <c r="A277" s="1" t="s">
        <v>1107</v>
      </c>
      <c r="B277" s="2">
        <v>2015</v>
      </c>
      <c r="C277" s="1" t="s">
        <v>1</v>
      </c>
      <c r="D277" s="3" t="s">
        <v>466</v>
      </c>
      <c r="E277" s="1" t="s">
        <v>814</v>
      </c>
      <c r="F277" s="4">
        <v>538.74</v>
      </c>
      <c r="G277" s="1" t="s">
        <v>1103</v>
      </c>
    </row>
    <row r="278" spans="1:7" ht="30">
      <c r="A278" s="1" t="s">
        <v>1105</v>
      </c>
      <c r="B278" s="2">
        <v>2017</v>
      </c>
      <c r="C278" s="1" t="s">
        <v>1</v>
      </c>
      <c r="D278" s="3" t="s">
        <v>308</v>
      </c>
      <c r="E278" s="1" t="s">
        <v>814</v>
      </c>
      <c r="F278" s="4">
        <v>623.61</v>
      </c>
      <c r="G278" s="1" t="s">
        <v>1103</v>
      </c>
    </row>
    <row r="279" spans="1:7" ht="30">
      <c r="A279" s="1" t="s">
        <v>1105</v>
      </c>
      <c r="B279" s="2">
        <v>2017</v>
      </c>
      <c r="C279" s="1" t="s">
        <v>1</v>
      </c>
      <c r="D279" s="3" t="s">
        <v>308</v>
      </c>
      <c r="E279" s="1" t="s">
        <v>814</v>
      </c>
      <c r="F279" s="4">
        <v>623.61</v>
      </c>
      <c r="G279" s="1" t="s">
        <v>1103</v>
      </c>
    </row>
    <row r="280" spans="1:7" ht="30">
      <c r="A280" s="1" t="s">
        <v>1167</v>
      </c>
      <c r="B280" s="2">
        <v>2022</v>
      </c>
      <c r="C280" s="1" t="s">
        <v>1</v>
      </c>
      <c r="D280" s="3" t="s">
        <v>1168</v>
      </c>
      <c r="E280" s="1" t="s">
        <v>8</v>
      </c>
      <c r="F280" s="4">
        <v>1899</v>
      </c>
      <c r="G280" s="1" t="s">
        <v>1103</v>
      </c>
    </row>
    <row r="281" spans="1:7" ht="30">
      <c r="A281" s="1" t="s">
        <v>1119</v>
      </c>
      <c r="B281" s="2">
        <v>2016</v>
      </c>
      <c r="C281" s="1" t="s">
        <v>1</v>
      </c>
      <c r="D281" s="3" t="s">
        <v>467</v>
      </c>
      <c r="E281" s="1" t="s">
        <v>814</v>
      </c>
      <c r="F281" s="4">
        <v>558.41999999999996</v>
      </c>
      <c r="G281" s="1" t="s">
        <v>1103</v>
      </c>
    </row>
    <row r="282" spans="1:7" ht="30">
      <c r="A282" s="1" t="s">
        <v>1119</v>
      </c>
      <c r="B282" s="2">
        <v>2016</v>
      </c>
      <c r="C282" s="1" t="s">
        <v>1</v>
      </c>
      <c r="D282" s="3" t="s">
        <v>467</v>
      </c>
      <c r="E282" s="1" t="s">
        <v>814</v>
      </c>
      <c r="F282" s="4">
        <v>558.41999999999996</v>
      </c>
      <c r="G282" s="1" t="s">
        <v>1103</v>
      </c>
    </row>
    <row r="283" spans="1:7" ht="30">
      <c r="A283" s="1" t="s">
        <v>1169</v>
      </c>
      <c r="B283" s="2">
        <v>2022</v>
      </c>
      <c r="C283" s="1" t="s">
        <v>1</v>
      </c>
      <c r="D283" s="3" t="s">
        <v>309</v>
      </c>
      <c r="E283" s="1" t="s">
        <v>8</v>
      </c>
      <c r="F283" s="4">
        <v>1346.85</v>
      </c>
      <c r="G283" s="1" t="s">
        <v>1103</v>
      </c>
    </row>
    <row r="284" spans="1:7" ht="30">
      <c r="A284" s="1" t="s">
        <v>1129</v>
      </c>
      <c r="B284" s="2">
        <v>2013</v>
      </c>
      <c r="C284" s="1" t="s">
        <v>1</v>
      </c>
      <c r="D284" s="3" t="s">
        <v>309</v>
      </c>
      <c r="E284" s="1" t="s">
        <v>814</v>
      </c>
      <c r="F284" s="4">
        <v>1217.7</v>
      </c>
      <c r="G284" s="1" t="s">
        <v>1103</v>
      </c>
    </row>
    <row r="285" spans="1:7" ht="30">
      <c r="A285" s="1" t="s">
        <v>1169</v>
      </c>
      <c r="B285" s="2">
        <v>2022</v>
      </c>
      <c r="C285" s="1" t="s">
        <v>1</v>
      </c>
      <c r="D285" s="3" t="s">
        <v>309</v>
      </c>
      <c r="E285" s="1" t="s">
        <v>8</v>
      </c>
      <c r="F285" s="4">
        <v>1346.85</v>
      </c>
      <c r="G285" s="1" t="s">
        <v>1103</v>
      </c>
    </row>
    <row r="286" spans="1:7" ht="30">
      <c r="A286" s="1" t="s">
        <v>1119</v>
      </c>
      <c r="B286" s="2">
        <v>2016</v>
      </c>
      <c r="C286" s="1" t="s">
        <v>1</v>
      </c>
      <c r="D286" s="3" t="s">
        <v>309</v>
      </c>
      <c r="E286" s="1" t="s">
        <v>814</v>
      </c>
      <c r="F286" s="4">
        <v>558.41999999999996</v>
      </c>
      <c r="G286" s="1" t="s">
        <v>1103</v>
      </c>
    </row>
    <row r="287" spans="1:7" ht="30">
      <c r="A287" s="1" t="s">
        <v>1119</v>
      </c>
      <c r="B287" s="2">
        <v>2016</v>
      </c>
      <c r="C287" s="1" t="s">
        <v>1</v>
      </c>
      <c r="D287" s="3" t="s">
        <v>309</v>
      </c>
      <c r="E287" s="1" t="s">
        <v>814</v>
      </c>
      <c r="F287" s="4">
        <v>558.41999999999996</v>
      </c>
      <c r="G287" s="1" t="s">
        <v>1103</v>
      </c>
    </row>
    <row r="288" spans="1:7" ht="30">
      <c r="A288" s="1" t="s">
        <v>1169</v>
      </c>
      <c r="B288" s="2">
        <v>2022</v>
      </c>
      <c r="C288" s="1" t="s">
        <v>1</v>
      </c>
      <c r="D288" s="3" t="s">
        <v>309</v>
      </c>
      <c r="E288" s="1" t="s">
        <v>8</v>
      </c>
      <c r="F288" s="4">
        <v>1346.85</v>
      </c>
      <c r="G288" s="1" t="s">
        <v>1103</v>
      </c>
    </row>
    <row r="289" spans="1:7" ht="30">
      <c r="A289" s="1" t="s">
        <v>1119</v>
      </c>
      <c r="B289" s="2">
        <v>2016</v>
      </c>
      <c r="C289" s="1" t="s">
        <v>1</v>
      </c>
      <c r="D289" s="3" t="s">
        <v>309</v>
      </c>
      <c r="E289" s="1" t="s">
        <v>814</v>
      </c>
      <c r="F289" s="4">
        <v>558.41999999999996</v>
      </c>
      <c r="G289" s="1" t="s">
        <v>1103</v>
      </c>
    </row>
    <row r="290" spans="1:7" ht="30">
      <c r="A290" s="1" t="s">
        <v>1169</v>
      </c>
      <c r="B290" s="2">
        <v>2022</v>
      </c>
      <c r="C290" s="1" t="s">
        <v>1</v>
      </c>
      <c r="D290" s="3" t="s">
        <v>309</v>
      </c>
      <c r="E290" s="1" t="s">
        <v>8</v>
      </c>
      <c r="F290" s="4">
        <v>1346.85</v>
      </c>
      <c r="G290" s="1" t="s">
        <v>1103</v>
      </c>
    </row>
    <row r="291" spans="1:7" ht="30">
      <c r="A291" s="1" t="s">
        <v>1169</v>
      </c>
      <c r="B291" s="2">
        <v>2022</v>
      </c>
      <c r="C291" s="1" t="s">
        <v>1</v>
      </c>
      <c r="D291" s="3" t="s">
        <v>309</v>
      </c>
      <c r="E291" s="1" t="s">
        <v>8</v>
      </c>
      <c r="F291" s="4">
        <v>1346.85</v>
      </c>
      <c r="G291" s="1" t="s">
        <v>1103</v>
      </c>
    </row>
    <row r="292" spans="1:7" ht="30">
      <c r="A292" s="1" t="s">
        <v>1169</v>
      </c>
      <c r="B292" s="2">
        <v>2022</v>
      </c>
      <c r="C292" s="1" t="s">
        <v>1</v>
      </c>
      <c r="D292" s="3" t="s">
        <v>309</v>
      </c>
      <c r="E292" s="1" t="s">
        <v>8</v>
      </c>
      <c r="F292" s="4">
        <v>1346.85</v>
      </c>
      <c r="G292" s="1" t="s">
        <v>1103</v>
      </c>
    </row>
    <row r="293" spans="1:7" ht="30">
      <c r="A293" s="1" t="s">
        <v>1119</v>
      </c>
      <c r="B293" s="2">
        <v>2016</v>
      </c>
      <c r="C293" s="1" t="s">
        <v>1</v>
      </c>
      <c r="D293" s="3" t="s">
        <v>309</v>
      </c>
      <c r="E293" s="1" t="s">
        <v>814</v>
      </c>
      <c r="F293" s="4">
        <v>558.41999999999996</v>
      </c>
      <c r="G293" s="1" t="s">
        <v>1103</v>
      </c>
    </row>
    <row r="294" spans="1:7" ht="30">
      <c r="A294" s="1" t="s">
        <v>1169</v>
      </c>
      <c r="B294" s="2">
        <v>2022</v>
      </c>
      <c r="C294" s="1" t="s">
        <v>1</v>
      </c>
      <c r="D294" s="3" t="s">
        <v>309</v>
      </c>
      <c r="E294" s="1" t="s">
        <v>8</v>
      </c>
      <c r="F294" s="4">
        <v>1346.85</v>
      </c>
      <c r="G294" s="1" t="s">
        <v>1103</v>
      </c>
    </row>
    <row r="295" spans="1:7" ht="30">
      <c r="A295" s="1" t="s">
        <v>1119</v>
      </c>
      <c r="B295" s="2">
        <v>2016</v>
      </c>
      <c r="C295" s="1" t="s">
        <v>1</v>
      </c>
      <c r="D295" s="3" t="s">
        <v>309</v>
      </c>
      <c r="E295" s="1" t="s">
        <v>814</v>
      </c>
      <c r="F295" s="4">
        <v>558.41999999999996</v>
      </c>
      <c r="G295" s="1" t="s">
        <v>1103</v>
      </c>
    </row>
    <row r="296" spans="1:7" ht="30">
      <c r="A296" s="1" t="s">
        <v>1169</v>
      </c>
      <c r="B296" s="2">
        <v>2022</v>
      </c>
      <c r="C296" s="1" t="s">
        <v>1</v>
      </c>
      <c r="D296" s="3" t="s">
        <v>309</v>
      </c>
      <c r="E296" s="1" t="s">
        <v>8</v>
      </c>
      <c r="F296" s="4">
        <v>1346.85</v>
      </c>
      <c r="G296" s="1" t="s">
        <v>1103</v>
      </c>
    </row>
    <row r="297" spans="1:7" ht="30">
      <c r="A297" s="1" t="s">
        <v>1119</v>
      </c>
      <c r="B297" s="2">
        <v>2016</v>
      </c>
      <c r="C297" s="1" t="s">
        <v>1</v>
      </c>
      <c r="D297" s="3" t="s">
        <v>309</v>
      </c>
      <c r="E297" s="1" t="s">
        <v>814</v>
      </c>
      <c r="F297" s="4">
        <v>558.41999999999996</v>
      </c>
      <c r="G297" s="1" t="s">
        <v>1103</v>
      </c>
    </row>
    <row r="298" spans="1:7" ht="30">
      <c r="A298" s="1" t="s">
        <v>1169</v>
      </c>
      <c r="B298" s="2">
        <v>2022</v>
      </c>
      <c r="C298" s="1" t="s">
        <v>1</v>
      </c>
      <c r="D298" s="3" t="s">
        <v>309</v>
      </c>
      <c r="E298" s="1" t="s">
        <v>8</v>
      </c>
      <c r="F298" s="4">
        <v>1346.85</v>
      </c>
      <c r="G298" s="1" t="s">
        <v>1103</v>
      </c>
    </row>
    <row r="299" spans="1:7" ht="30">
      <c r="A299" s="1" t="s">
        <v>1119</v>
      </c>
      <c r="B299" s="2">
        <v>2016</v>
      </c>
      <c r="C299" s="1" t="s">
        <v>1</v>
      </c>
      <c r="D299" s="3" t="s">
        <v>309</v>
      </c>
      <c r="E299" s="1" t="s">
        <v>814</v>
      </c>
      <c r="F299" s="4">
        <v>558.41999999999996</v>
      </c>
      <c r="G299" s="1" t="s">
        <v>1103</v>
      </c>
    </row>
    <row r="300" spans="1:7" ht="30">
      <c r="A300" s="1" t="s">
        <v>1170</v>
      </c>
      <c r="B300" s="2">
        <v>2016</v>
      </c>
      <c r="C300" s="1" t="s">
        <v>1</v>
      </c>
      <c r="D300" s="3" t="s">
        <v>309</v>
      </c>
      <c r="E300" s="1" t="s">
        <v>814</v>
      </c>
      <c r="F300" s="4">
        <v>1011</v>
      </c>
      <c r="G300" s="1" t="s">
        <v>1103</v>
      </c>
    </row>
    <row r="301" spans="1:7" ht="30">
      <c r="A301" s="1" t="s">
        <v>1147</v>
      </c>
      <c r="B301" s="2">
        <v>2022</v>
      </c>
      <c r="C301" s="1" t="s">
        <v>1</v>
      </c>
      <c r="D301" s="3" t="s">
        <v>309</v>
      </c>
      <c r="E301" s="1" t="s">
        <v>8</v>
      </c>
      <c r="F301" s="4">
        <v>676.5</v>
      </c>
      <c r="G301" s="1" t="s">
        <v>1103</v>
      </c>
    </row>
    <row r="302" spans="1:7" ht="30">
      <c r="A302" s="1" t="s">
        <v>1159</v>
      </c>
      <c r="B302" s="2">
        <v>2019</v>
      </c>
      <c r="C302" s="1" t="s">
        <v>1</v>
      </c>
      <c r="D302" s="3" t="s">
        <v>312</v>
      </c>
      <c r="E302" s="1" t="s">
        <v>814</v>
      </c>
      <c r="F302" s="4">
        <v>799.5</v>
      </c>
      <c r="G302" s="1" t="s">
        <v>1103</v>
      </c>
    </row>
    <row r="303" spans="1:7" ht="30">
      <c r="A303" s="1" t="s">
        <v>1159</v>
      </c>
      <c r="B303" s="2">
        <v>2019</v>
      </c>
      <c r="C303" s="1" t="s">
        <v>1</v>
      </c>
      <c r="D303" s="3" t="s">
        <v>312</v>
      </c>
      <c r="E303" s="1" t="s">
        <v>814</v>
      </c>
      <c r="F303" s="4">
        <v>799.5</v>
      </c>
      <c r="G303" s="1" t="s">
        <v>1103</v>
      </c>
    </row>
    <row r="304" spans="1:7" ht="30">
      <c r="A304" s="1" t="s">
        <v>1171</v>
      </c>
      <c r="B304" s="2">
        <v>2022</v>
      </c>
      <c r="C304" s="1" t="s">
        <v>1</v>
      </c>
      <c r="D304" s="3" t="s">
        <v>312</v>
      </c>
      <c r="E304" s="1" t="s">
        <v>8</v>
      </c>
      <c r="F304" s="4">
        <v>969</v>
      </c>
      <c r="G304" s="1" t="s">
        <v>1103</v>
      </c>
    </row>
    <row r="305" spans="1:7" ht="30">
      <c r="A305" s="1" t="s">
        <v>1147</v>
      </c>
      <c r="B305" s="2">
        <v>2022</v>
      </c>
      <c r="C305" s="1" t="s">
        <v>1</v>
      </c>
      <c r="D305" s="3" t="s">
        <v>312</v>
      </c>
      <c r="E305" s="1" t="s">
        <v>8</v>
      </c>
      <c r="F305" s="4">
        <v>676.5</v>
      </c>
      <c r="G305" s="1" t="s">
        <v>1103</v>
      </c>
    </row>
    <row r="306" spans="1:7" ht="30">
      <c r="A306" s="1" t="s">
        <v>1147</v>
      </c>
      <c r="B306" s="2">
        <v>2022</v>
      </c>
      <c r="C306" s="1" t="s">
        <v>1</v>
      </c>
      <c r="D306" s="3" t="s">
        <v>312</v>
      </c>
      <c r="E306" s="1" t="s">
        <v>8</v>
      </c>
      <c r="F306" s="4">
        <v>676.5</v>
      </c>
      <c r="G306" s="1" t="s">
        <v>1103</v>
      </c>
    </row>
    <row r="307" spans="1:7" ht="30">
      <c r="A307" s="1" t="s">
        <v>1147</v>
      </c>
      <c r="B307" s="2">
        <v>2022</v>
      </c>
      <c r="C307" s="1" t="s">
        <v>1</v>
      </c>
      <c r="D307" s="3" t="s">
        <v>312</v>
      </c>
      <c r="E307" s="1" t="s">
        <v>8</v>
      </c>
      <c r="F307" s="4">
        <v>676.5</v>
      </c>
      <c r="G307" s="1" t="s">
        <v>1103</v>
      </c>
    </row>
    <row r="308" spans="1:7" ht="30">
      <c r="A308" s="1" t="s">
        <v>1147</v>
      </c>
      <c r="B308" s="2">
        <v>2022</v>
      </c>
      <c r="C308" s="1" t="s">
        <v>1</v>
      </c>
      <c r="D308" s="3" t="s">
        <v>312</v>
      </c>
      <c r="E308" s="1" t="s">
        <v>8</v>
      </c>
      <c r="F308" s="4">
        <v>676.5</v>
      </c>
      <c r="G308" s="1" t="s">
        <v>1103</v>
      </c>
    </row>
    <row r="309" spans="1:7" ht="30">
      <c r="A309" s="1" t="s">
        <v>1159</v>
      </c>
      <c r="B309" s="2">
        <v>2019</v>
      </c>
      <c r="C309" s="1" t="s">
        <v>1</v>
      </c>
      <c r="D309" s="3" t="s">
        <v>313</v>
      </c>
      <c r="E309" s="1" t="s">
        <v>814</v>
      </c>
      <c r="F309" s="4">
        <v>799.5</v>
      </c>
      <c r="G309" s="1" t="s">
        <v>1103</v>
      </c>
    </row>
    <row r="310" spans="1:7" ht="30">
      <c r="A310" s="1" t="s">
        <v>1159</v>
      </c>
      <c r="B310" s="2">
        <v>2019</v>
      </c>
      <c r="C310" s="1" t="s">
        <v>1</v>
      </c>
      <c r="D310" s="3" t="s">
        <v>313</v>
      </c>
      <c r="E310" s="1" t="s">
        <v>814</v>
      </c>
      <c r="F310" s="4">
        <v>799.5</v>
      </c>
      <c r="G310" s="1" t="s">
        <v>1103</v>
      </c>
    </row>
    <row r="311" spans="1:7" ht="30">
      <c r="A311" s="1" t="s">
        <v>1147</v>
      </c>
      <c r="B311" s="2">
        <v>2022</v>
      </c>
      <c r="C311" s="1" t="s">
        <v>1</v>
      </c>
      <c r="D311" s="3" t="s">
        <v>313</v>
      </c>
      <c r="E311" s="1" t="s">
        <v>8</v>
      </c>
      <c r="F311" s="4">
        <v>676.5</v>
      </c>
      <c r="G311" s="1" t="s">
        <v>1103</v>
      </c>
    </row>
    <row r="312" spans="1:7" ht="30">
      <c r="A312" s="1" t="s">
        <v>1147</v>
      </c>
      <c r="B312" s="2">
        <v>2022</v>
      </c>
      <c r="C312" s="1" t="s">
        <v>1</v>
      </c>
      <c r="D312" s="3" t="s">
        <v>313</v>
      </c>
      <c r="E312" s="1" t="s">
        <v>8</v>
      </c>
      <c r="F312" s="4">
        <v>676.5</v>
      </c>
      <c r="G312" s="1" t="s">
        <v>1103</v>
      </c>
    </row>
    <row r="313" spans="1:7" ht="30">
      <c r="A313" s="1" t="s">
        <v>1135</v>
      </c>
      <c r="B313" s="2">
        <v>2018</v>
      </c>
      <c r="C313" s="1" t="s">
        <v>1</v>
      </c>
      <c r="D313" s="3" t="s">
        <v>314</v>
      </c>
      <c r="E313" s="1" t="s">
        <v>814</v>
      </c>
      <c r="F313" s="4">
        <v>565</v>
      </c>
      <c r="G313" s="1" t="s">
        <v>1103</v>
      </c>
    </row>
    <row r="314" spans="1:7" ht="30">
      <c r="A314" s="1" t="s">
        <v>1147</v>
      </c>
      <c r="B314" s="2">
        <v>2022</v>
      </c>
      <c r="C314" s="1" t="s">
        <v>1</v>
      </c>
      <c r="D314" s="3" t="s">
        <v>314</v>
      </c>
      <c r="E314" s="1" t="s">
        <v>8</v>
      </c>
      <c r="F314" s="4">
        <v>676.5</v>
      </c>
      <c r="G314" s="1" t="s">
        <v>1103</v>
      </c>
    </row>
    <row r="315" spans="1:7" ht="30">
      <c r="A315" s="1" t="s">
        <v>1147</v>
      </c>
      <c r="B315" s="2">
        <v>2022</v>
      </c>
      <c r="C315" s="1" t="s">
        <v>1</v>
      </c>
      <c r="D315" s="3" t="s">
        <v>314</v>
      </c>
      <c r="E315" s="1" t="s">
        <v>8</v>
      </c>
      <c r="F315" s="4">
        <v>676.5</v>
      </c>
      <c r="G315" s="1" t="s">
        <v>1103</v>
      </c>
    </row>
    <row r="316" spans="1:7" ht="30">
      <c r="A316" s="1" t="s">
        <v>1172</v>
      </c>
      <c r="B316" s="2">
        <v>2019</v>
      </c>
      <c r="C316" s="1" t="s">
        <v>1</v>
      </c>
      <c r="D316" s="3" t="s">
        <v>314</v>
      </c>
      <c r="E316" s="1" t="s">
        <v>814</v>
      </c>
      <c r="F316" s="4">
        <v>666.66</v>
      </c>
      <c r="G316" s="1" t="s">
        <v>1103</v>
      </c>
    </row>
    <row r="317" spans="1:7" ht="30">
      <c r="A317" s="1" t="s">
        <v>1172</v>
      </c>
      <c r="B317" s="2">
        <v>2019</v>
      </c>
      <c r="C317" s="1" t="s">
        <v>1</v>
      </c>
      <c r="D317" s="3" t="s">
        <v>314</v>
      </c>
      <c r="E317" s="1" t="s">
        <v>814</v>
      </c>
      <c r="F317" s="4">
        <v>666.66</v>
      </c>
      <c r="G317" s="1" t="s">
        <v>1103</v>
      </c>
    </row>
    <row r="318" spans="1:7" ht="30">
      <c r="A318" s="1" t="s">
        <v>1150</v>
      </c>
      <c r="B318" s="2">
        <v>2019</v>
      </c>
      <c r="C318" s="1" t="s">
        <v>1</v>
      </c>
      <c r="D318" s="3" t="s">
        <v>315</v>
      </c>
      <c r="E318" s="1" t="s">
        <v>814</v>
      </c>
      <c r="F318" s="4">
        <v>763.83</v>
      </c>
      <c r="G318" s="1" t="s">
        <v>1103</v>
      </c>
    </row>
    <row r="319" spans="1:7" ht="30">
      <c r="A319" s="1" t="s">
        <v>1137</v>
      </c>
      <c r="B319" s="2">
        <v>2019</v>
      </c>
      <c r="C319" s="1" t="s">
        <v>1</v>
      </c>
      <c r="D319" s="3" t="s">
        <v>315</v>
      </c>
      <c r="E319" s="1" t="s">
        <v>8</v>
      </c>
      <c r="F319" s="4">
        <v>781.05</v>
      </c>
      <c r="G319" s="1" t="s">
        <v>1103</v>
      </c>
    </row>
    <row r="320" spans="1:7" ht="30">
      <c r="A320" s="1" t="s">
        <v>1137</v>
      </c>
      <c r="B320" s="2">
        <v>2019</v>
      </c>
      <c r="C320" s="1" t="s">
        <v>1</v>
      </c>
      <c r="D320" s="3" t="s">
        <v>315</v>
      </c>
      <c r="E320" s="1" t="s">
        <v>814</v>
      </c>
      <c r="F320" s="4">
        <v>781.05</v>
      </c>
      <c r="G320" s="1" t="s">
        <v>1103</v>
      </c>
    </row>
    <row r="321" spans="1:7" ht="30">
      <c r="A321" s="1" t="s">
        <v>1147</v>
      </c>
      <c r="B321" s="2">
        <v>2022</v>
      </c>
      <c r="C321" s="1" t="s">
        <v>1</v>
      </c>
      <c r="D321" s="3" t="s">
        <v>315</v>
      </c>
      <c r="E321" s="1" t="s">
        <v>8</v>
      </c>
      <c r="F321" s="4">
        <v>676.5</v>
      </c>
      <c r="G321" s="1" t="s">
        <v>1103</v>
      </c>
    </row>
    <row r="322" spans="1:7" ht="30">
      <c r="A322" s="1" t="s">
        <v>1147</v>
      </c>
      <c r="B322" s="2">
        <v>2022</v>
      </c>
      <c r="C322" s="1" t="s">
        <v>1</v>
      </c>
      <c r="D322" s="3" t="s">
        <v>315</v>
      </c>
      <c r="E322" s="1" t="s">
        <v>8</v>
      </c>
      <c r="F322" s="4">
        <v>676.5</v>
      </c>
      <c r="G322" s="1" t="s">
        <v>1103</v>
      </c>
    </row>
    <row r="323" spans="1:7" ht="30">
      <c r="A323" s="1" t="s">
        <v>1147</v>
      </c>
      <c r="B323" s="2">
        <v>2022</v>
      </c>
      <c r="C323" s="1" t="s">
        <v>1</v>
      </c>
      <c r="D323" s="3" t="s">
        <v>315</v>
      </c>
      <c r="E323" s="1" t="s">
        <v>8</v>
      </c>
      <c r="F323" s="4">
        <v>676.5</v>
      </c>
      <c r="G323" s="1" t="s">
        <v>1103</v>
      </c>
    </row>
    <row r="324" spans="1:7" ht="30">
      <c r="A324" s="1" t="s">
        <v>1147</v>
      </c>
      <c r="B324" s="2">
        <v>2022</v>
      </c>
      <c r="C324" s="1" t="s">
        <v>1</v>
      </c>
      <c r="D324" s="3" t="s">
        <v>473</v>
      </c>
      <c r="E324" s="1" t="s">
        <v>8</v>
      </c>
      <c r="F324" s="4">
        <v>676.5</v>
      </c>
      <c r="G324" s="1" t="s">
        <v>1103</v>
      </c>
    </row>
    <row r="325" spans="1:7" ht="45">
      <c r="A325" s="1" t="s">
        <v>1173</v>
      </c>
      <c r="B325" s="2">
        <v>2002</v>
      </c>
      <c r="C325" s="1" t="s">
        <v>1</v>
      </c>
      <c r="D325" s="3" t="s">
        <v>660</v>
      </c>
      <c r="E325" s="1" t="s">
        <v>8</v>
      </c>
      <c r="F325" s="4">
        <v>1499</v>
      </c>
      <c r="G325" s="1" t="s">
        <v>1103</v>
      </c>
    </row>
    <row r="326" spans="1:7" ht="30">
      <c r="A326" s="1" t="s">
        <v>1147</v>
      </c>
      <c r="B326" s="2">
        <v>2022</v>
      </c>
      <c r="C326" s="1" t="s">
        <v>1</v>
      </c>
      <c r="D326" s="3" t="s">
        <v>475</v>
      </c>
      <c r="E326" s="1" t="s">
        <v>8</v>
      </c>
      <c r="F326" s="4">
        <v>676.5</v>
      </c>
      <c r="G326" s="1" t="s">
        <v>1103</v>
      </c>
    </row>
    <row r="327" spans="1:7" ht="30">
      <c r="A327" s="1" t="s">
        <v>1147</v>
      </c>
      <c r="B327" s="2">
        <v>2022</v>
      </c>
      <c r="C327" s="1" t="s">
        <v>1</v>
      </c>
      <c r="D327" s="3" t="s">
        <v>316</v>
      </c>
      <c r="E327" s="1" t="s">
        <v>8</v>
      </c>
      <c r="F327" s="4">
        <v>676.5</v>
      </c>
      <c r="G327" s="1" t="s">
        <v>1103</v>
      </c>
    </row>
    <row r="328" spans="1:7" ht="30">
      <c r="A328" s="1" t="s">
        <v>1147</v>
      </c>
      <c r="B328" s="2">
        <v>2022</v>
      </c>
      <c r="C328" s="1" t="s">
        <v>1</v>
      </c>
      <c r="D328" s="3" t="s">
        <v>476</v>
      </c>
      <c r="E328" s="1" t="s">
        <v>814</v>
      </c>
      <c r="F328" s="4">
        <v>676.5</v>
      </c>
      <c r="G328" s="1" t="s">
        <v>1103</v>
      </c>
    </row>
    <row r="329" spans="1:7" ht="30">
      <c r="A329" s="1" t="s">
        <v>1147</v>
      </c>
      <c r="B329" s="2">
        <v>2022</v>
      </c>
      <c r="C329" s="1" t="s">
        <v>1</v>
      </c>
      <c r="D329" s="3" t="s">
        <v>477</v>
      </c>
      <c r="E329" s="1" t="s">
        <v>8</v>
      </c>
      <c r="F329" s="4">
        <v>676.5</v>
      </c>
      <c r="G329" s="1" t="s">
        <v>1103</v>
      </c>
    </row>
    <row r="330" spans="1:7" ht="30">
      <c r="A330" s="1" t="s">
        <v>1107</v>
      </c>
      <c r="B330" s="2">
        <v>2015</v>
      </c>
      <c r="C330" s="1" t="s">
        <v>1</v>
      </c>
      <c r="D330" s="3" t="s">
        <v>478</v>
      </c>
      <c r="E330" s="1" t="s">
        <v>814</v>
      </c>
      <c r="F330" s="4">
        <v>538.74</v>
      </c>
      <c r="G330" s="1" t="s">
        <v>1103</v>
      </c>
    </row>
    <row r="331" spans="1:7" ht="30">
      <c r="A331" s="1" t="s">
        <v>1147</v>
      </c>
      <c r="B331" s="2">
        <v>2022</v>
      </c>
      <c r="C331" s="1" t="s">
        <v>1</v>
      </c>
      <c r="D331" s="3" t="s">
        <v>479</v>
      </c>
      <c r="E331" s="1" t="s">
        <v>814</v>
      </c>
      <c r="F331" s="4">
        <v>676.5</v>
      </c>
      <c r="G331" s="1" t="s">
        <v>1103</v>
      </c>
    </row>
    <row r="332" spans="1:7" ht="30">
      <c r="A332" s="1" t="s">
        <v>1147</v>
      </c>
      <c r="B332" s="2">
        <v>2022</v>
      </c>
      <c r="C332" s="1" t="s">
        <v>1</v>
      </c>
      <c r="D332" s="3" t="s">
        <v>479</v>
      </c>
      <c r="E332" s="1" t="s">
        <v>814</v>
      </c>
      <c r="F332" s="4">
        <v>676.5</v>
      </c>
      <c r="G332" s="1" t="s">
        <v>1103</v>
      </c>
    </row>
    <row r="333" spans="1:7" ht="30">
      <c r="A333" s="1" t="s">
        <v>1107</v>
      </c>
      <c r="B333" s="2">
        <v>2015</v>
      </c>
      <c r="C333" s="1" t="s">
        <v>1</v>
      </c>
      <c r="D333" s="3" t="s">
        <v>59</v>
      </c>
      <c r="E333" s="1" t="s">
        <v>814</v>
      </c>
      <c r="F333" s="4">
        <v>538.74</v>
      </c>
      <c r="G333" s="1" t="s">
        <v>1103</v>
      </c>
    </row>
    <row r="334" spans="1:7" ht="30">
      <c r="A334" s="1" t="s">
        <v>1107</v>
      </c>
      <c r="B334" s="2">
        <v>2015</v>
      </c>
      <c r="C334" s="1" t="s">
        <v>1</v>
      </c>
      <c r="D334" s="3" t="s">
        <v>481</v>
      </c>
      <c r="E334" s="1" t="s">
        <v>814</v>
      </c>
      <c r="F334" s="4">
        <v>538.74</v>
      </c>
      <c r="G334" s="1" t="s">
        <v>1103</v>
      </c>
    </row>
    <row r="335" spans="1:7" ht="30">
      <c r="A335" s="1" t="s">
        <v>1147</v>
      </c>
      <c r="B335" s="2">
        <v>2022</v>
      </c>
      <c r="C335" s="1" t="s">
        <v>1</v>
      </c>
      <c r="D335" s="3" t="s">
        <v>483</v>
      </c>
      <c r="E335" s="1" t="s">
        <v>8</v>
      </c>
      <c r="F335" s="4">
        <v>676.5</v>
      </c>
      <c r="G335" s="1" t="s">
        <v>1103</v>
      </c>
    </row>
    <row r="336" spans="1:7" ht="30">
      <c r="A336" s="1" t="s">
        <v>1147</v>
      </c>
      <c r="B336" s="2">
        <v>2022</v>
      </c>
      <c r="C336" s="1" t="s">
        <v>1</v>
      </c>
      <c r="D336" s="3" t="s">
        <v>483</v>
      </c>
      <c r="E336" s="1" t="s">
        <v>8</v>
      </c>
      <c r="F336" s="4">
        <v>676.5</v>
      </c>
      <c r="G336" s="1" t="s">
        <v>1103</v>
      </c>
    </row>
    <row r="337" spans="1:7" ht="30">
      <c r="A337" s="1" t="s">
        <v>1147</v>
      </c>
      <c r="B337" s="2">
        <v>2022</v>
      </c>
      <c r="C337" s="1" t="s">
        <v>1</v>
      </c>
      <c r="D337" s="3" t="s">
        <v>484</v>
      </c>
      <c r="E337" s="1" t="s">
        <v>8</v>
      </c>
      <c r="F337" s="4">
        <v>676.5</v>
      </c>
      <c r="G337" s="1" t="s">
        <v>1103</v>
      </c>
    </row>
    <row r="338" spans="1:7" ht="30">
      <c r="A338" s="1" t="s">
        <v>1119</v>
      </c>
      <c r="B338" s="2">
        <v>2016</v>
      </c>
      <c r="C338" s="1" t="s">
        <v>1</v>
      </c>
      <c r="D338" s="3" t="s">
        <v>484</v>
      </c>
      <c r="E338" s="1" t="s">
        <v>814</v>
      </c>
      <c r="F338" s="4">
        <v>558.41999999999996</v>
      </c>
      <c r="G338" s="1" t="s">
        <v>1103</v>
      </c>
    </row>
    <row r="339" spans="1:7" ht="30">
      <c r="A339" s="1" t="s">
        <v>1119</v>
      </c>
      <c r="B339" s="2">
        <v>2016</v>
      </c>
      <c r="C339" s="1" t="s">
        <v>1</v>
      </c>
      <c r="D339" s="3" t="s">
        <v>484</v>
      </c>
      <c r="E339" s="1" t="s">
        <v>814</v>
      </c>
      <c r="F339" s="4">
        <v>558.41999999999996</v>
      </c>
      <c r="G339" s="1" t="s">
        <v>1103</v>
      </c>
    </row>
    <row r="340" spans="1:7" ht="30">
      <c r="A340" s="1" t="s">
        <v>1119</v>
      </c>
      <c r="B340" s="2">
        <v>2016</v>
      </c>
      <c r="C340" s="1" t="s">
        <v>1</v>
      </c>
      <c r="D340" s="3" t="s">
        <v>484</v>
      </c>
      <c r="E340" s="1" t="s">
        <v>814</v>
      </c>
      <c r="F340" s="4">
        <v>558.41999999999996</v>
      </c>
      <c r="G340" s="1" t="s">
        <v>1103</v>
      </c>
    </row>
    <row r="341" spans="1:7" ht="30">
      <c r="A341" s="1" t="s">
        <v>1147</v>
      </c>
      <c r="B341" s="2">
        <v>2022</v>
      </c>
      <c r="C341" s="1" t="s">
        <v>1</v>
      </c>
      <c r="D341" s="3" t="s">
        <v>485</v>
      </c>
      <c r="E341" s="1" t="s">
        <v>8</v>
      </c>
      <c r="F341" s="4">
        <v>676.5</v>
      </c>
      <c r="G341" s="1" t="s">
        <v>1103</v>
      </c>
    </row>
    <row r="342" spans="1:7" ht="30">
      <c r="A342" s="1" t="s">
        <v>1147</v>
      </c>
      <c r="B342" s="2">
        <v>2022</v>
      </c>
      <c r="C342" s="1" t="s">
        <v>1</v>
      </c>
      <c r="D342" s="3" t="s">
        <v>486</v>
      </c>
      <c r="E342" s="1" t="s">
        <v>814</v>
      </c>
      <c r="F342" s="4">
        <v>676.5</v>
      </c>
      <c r="G342" s="1" t="s">
        <v>1103</v>
      </c>
    </row>
    <row r="343" spans="1:7" ht="30">
      <c r="A343" s="1" t="s">
        <v>1117</v>
      </c>
      <c r="B343" s="2">
        <v>2014</v>
      </c>
      <c r="C343" s="1" t="s">
        <v>1</v>
      </c>
      <c r="D343" s="3" t="s">
        <v>486</v>
      </c>
      <c r="E343" s="1" t="s">
        <v>814</v>
      </c>
      <c r="F343" s="4">
        <v>383.91</v>
      </c>
      <c r="G343" s="1" t="s">
        <v>1103</v>
      </c>
    </row>
    <row r="344" spans="1:7" ht="30">
      <c r="A344" s="1" t="s">
        <v>1119</v>
      </c>
      <c r="B344" s="2">
        <v>2016</v>
      </c>
      <c r="C344" s="1" t="s">
        <v>1</v>
      </c>
      <c r="D344" s="3" t="s">
        <v>486</v>
      </c>
      <c r="E344" s="1" t="s">
        <v>814</v>
      </c>
      <c r="F344" s="4">
        <v>558.41999999999996</v>
      </c>
      <c r="G344" s="1" t="s">
        <v>1103</v>
      </c>
    </row>
    <row r="345" spans="1:7" ht="30">
      <c r="A345" s="1" t="s">
        <v>1105</v>
      </c>
      <c r="B345" s="2">
        <v>2017</v>
      </c>
      <c r="C345" s="1" t="s">
        <v>1</v>
      </c>
      <c r="D345" s="3" t="s">
        <v>486</v>
      </c>
      <c r="E345" s="1" t="s">
        <v>814</v>
      </c>
      <c r="F345" s="4">
        <v>623.61</v>
      </c>
      <c r="G345" s="1" t="s">
        <v>1103</v>
      </c>
    </row>
    <row r="346" spans="1:7" ht="30">
      <c r="A346" s="1" t="s">
        <v>1105</v>
      </c>
      <c r="B346" s="2">
        <v>2017</v>
      </c>
      <c r="C346" s="1" t="s">
        <v>1</v>
      </c>
      <c r="D346" s="3" t="s">
        <v>486</v>
      </c>
      <c r="E346" s="1" t="s">
        <v>814</v>
      </c>
      <c r="F346" s="4">
        <v>623.61</v>
      </c>
      <c r="G346" s="1" t="s">
        <v>1103</v>
      </c>
    </row>
    <row r="347" spans="1:7" ht="30">
      <c r="A347" s="1" t="s">
        <v>1117</v>
      </c>
      <c r="B347" s="2">
        <v>2014</v>
      </c>
      <c r="C347" s="1" t="s">
        <v>1</v>
      </c>
      <c r="D347" s="3" t="s">
        <v>486</v>
      </c>
      <c r="E347" s="1" t="s">
        <v>814</v>
      </c>
      <c r="F347" s="4">
        <v>383.91</v>
      </c>
      <c r="G347" s="1" t="s">
        <v>1103</v>
      </c>
    </row>
    <row r="348" spans="1:7" ht="30">
      <c r="A348" s="1" t="s">
        <v>1107</v>
      </c>
      <c r="B348" s="2">
        <v>2015</v>
      </c>
      <c r="C348" s="1" t="s">
        <v>1</v>
      </c>
      <c r="D348" s="3" t="s">
        <v>486</v>
      </c>
      <c r="E348" s="1" t="s">
        <v>814</v>
      </c>
      <c r="F348" s="4">
        <v>513.98</v>
      </c>
      <c r="G348" s="1" t="s">
        <v>1103</v>
      </c>
    </row>
    <row r="349" spans="1:7" ht="30">
      <c r="A349" s="1" t="s">
        <v>1119</v>
      </c>
      <c r="B349" s="2">
        <v>2016</v>
      </c>
      <c r="C349" s="1" t="s">
        <v>1</v>
      </c>
      <c r="D349" s="3" t="s">
        <v>487</v>
      </c>
      <c r="E349" s="1" t="s">
        <v>814</v>
      </c>
      <c r="F349" s="4">
        <v>558.41999999999996</v>
      </c>
      <c r="G349" s="1" t="s">
        <v>1103</v>
      </c>
    </row>
    <row r="350" spans="1:7" ht="30">
      <c r="A350" s="1" t="s">
        <v>1147</v>
      </c>
      <c r="B350" s="2">
        <v>2022</v>
      </c>
      <c r="C350" s="1" t="s">
        <v>1</v>
      </c>
      <c r="D350" s="3" t="s">
        <v>487</v>
      </c>
      <c r="E350" s="1" t="s">
        <v>8</v>
      </c>
      <c r="F350" s="4">
        <v>676.5</v>
      </c>
      <c r="G350" s="1" t="s">
        <v>1103</v>
      </c>
    </row>
    <row r="351" spans="1:7" ht="30">
      <c r="A351" s="1" t="s">
        <v>1117</v>
      </c>
      <c r="B351" s="2">
        <v>2014</v>
      </c>
      <c r="C351" s="1" t="s">
        <v>1</v>
      </c>
      <c r="D351" s="3" t="s">
        <v>488</v>
      </c>
      <c r="E351" s="1" t="s">
        <v>814</v>
      </c>
      <c r="F351" s="4">
        <v>383.91</v>
      </c>
      <c r="G351" s="1" t="s">
        <v>1103</v>
      </c>
    </row>
    <row r="352" spans="1:7" ht="30">
      <c r="A352" s="1" t="s">
        <v>1105</v>
      </c>
      <c r="B352" s="2">
        <v>2017</v>
      </c>
      <c r="C352" s="1" t="s">
        <v>1</v>
      </c>
      <c r="D352" s="3" t="s">
        <v>488</v>
      </c>
      <c r="E352" s="1" t="s">
        <v>814</v>
      </c>
      <c r="F352" s="4">
        <v>623.61</v>
      </c>
      <c r="G352" s="1" t="s">
        <v>1103</v>
      </c>
    </row>
    <row r="353" spans="1:7" ht="30">
      <c r="A353" s="1" t="s">
        <v>1105</v>
      </c>
      <c r="B353" s="2">
        <v>2017</v>
      </c>
      <c r="C353" s="1" t="s">
        <v>1</v>
      </c>
      <c r="D353" s="3" t="s">
        <v>488</v>
      </c>
      <c r="E353" s="1" t="s">
        <v>814</v>
      </c>
      <c r="F353" s="4">
        <v>623.61</v>
      </c>
      <c r="G353" s="1" t="s">
        <v>1103</v>
      </c>
    </row>
    <row r="354" spans="1:7" ht="30">
      <c r="A354" s="1" t="s">
        <v>1105</v>
      </c>
      <c r="B354" s="2">
        <v>2017</v>
      </c>
      <c r="C354" s="1" t="s">
        <v>1</v>
      </c>
      <c r="D354" s="3" t="s">
        <v>488</v>
      </c>
      <c r="E354" s="1" t="s">
        <v>814</v>
      </c>
      <c r="F354" s="4">
        <v>623.61</v>
      </c>
      <c r="G354" s="1" t="s">
        <v>1103</v>
      </c>
    </row>
    <row r="355" spans="1:7" ht="30">
      <c r="A355" s="1" t="s">
        <v>1107</v>
      </c>
      <c r="B355" s="2">
        <v>2015</v>
      </c>
      <c r="C355" s="1" t="s">
        <v>1</v>
      </c>
      <c r="D355" s="3" t="s">
        <v>488</v>
      </c>
      <c r="E355" s="1" t="s">
        <v>814</v>
      </c>
      <c r="F355" s="4">
        <v>513.98</v>
      </c>
      <c r="G355" s="1" t="s">
        <v>1103</v>
      </c>
    </row>
    <row r="356" spans="1:7" ht="30">
      <c r="A356" s="1" t="s">
        <v>1107</v>
      </c>
      <c r="B356" s="2">
        <v>2015</v>
      </c>
      <c r="C356" s="1" t="s">
        <v>1</v>
      </c>
      <c r="D356" s="3" t="s">
        <v>489</v>
      </c>
      <c r="E356" s="1" t="s">
        <v>814</v>
      </c>
      <c r="F356" s="4">
        <v>538.74</v>
      </c>
      <c r="G356" s="1" t="s">
        <v>1103</v>
      </c>
    </row>
    <row r="357" spans="1:7" ht="30">
      <c r="A357" s="1" t="s">
        <v>1107</v>
      </c>
      <c r="B357" s="2">
        <v>2015</v>
      </c>
      <c r="C357" s="1" t="s">
        <v>1</v>
      </c>
      <c r="D357" s="3" t="s">
        <v>489</v>
      </c>
      <c r="E357" s="1" t="s">
        <v>814</v>
      </c>
      <c r="F357" s="4">
        <v>538.74</v>
      </c>
      <c r="G357" s="1" t="s">
        <v>1103</v>
      </c>
    </row>
    <row r="358" spans="1:7" ht="30">
      <c r="A358" s="1" t="s">
        <v>1107</v>
      </c>
      <c r="B358" s="2">
        <v>2015</v>
      </c>
      <c r="C358" s="1" t="s">
        <v>1</v>
      </c>
      <c r="D358" s="3" t="s">
        <v>489</v>
      </c>
      <c r="E358" s="1" t="s">
        <v>814</v>
      </c>
      <c r="F358" s="4">
        <v>538.74</v>
      </c>
      <c r="G358" s="1" t="s">
        <v>1103</v>
      </c>
    </row>
    <row r="359" spans="1:7" ht="30">
      <c r="A359" s="1" t="s">
        <v>1117</v>
      </c>
      <c r="B359" s="2">
        <v>2014</v>
      </c>
      <c r="C359" s="1" t="s">
        <v>1</v>
      </c>
      <c r="D359" s="3" t="s">
        <v>489</v>
      </c>
      <c r="E359" s="1" t="s">
        <v>814</v>
      </c>
      <c r="F359" s="4">
        <v>383.91</v>
      </c>
      <c r="G359" s="1" t="s">
        <v>1103</v>
      </c>
    </row>
    <row r="360" spans="1:7" ht="30">
      <c r="A360" s="1" t="s">
        <v>1107</v>
      </c>
      <c r="B360" s="2">
        <v>2015</v>
      </c>
      <c r="C360" s="1" t="s">
        <v>1</v>
      </c>
      <c r="D360" s="3" t="s">
        <v>489</v>
      </c>
      <c r="E360" s="1" t="s">
        <v>814</v>
      </c>
      <c r="F360" s="4">
        <v>513.98</v>
      </c>
      <c r="G360" s="1" t="s">
        <v>1103</v>
      </c>
    </row>
    <row r="361" spans="1:7" ht="30">
      <c r="A361" s="1" t="s">
        <v>1105</v>
      </c>
      <c r="B361" s="2">
        <v>2017</v>
      </c>
      <c r="C361" s="1" t="s">
        <v>1</v>
      </c>
      <c r="D361" s="3" t="s">
        <v>489</v>
      </c>
      <c r="E361" s="1" t="s">
        <v>814</v>
      </c>
      <c r="F361" s="4">
        <v>623.61</v>
      </c>
      <c r="G361" s="1" t="s">
        <v>1103</v>
      </c>
    </row>
    <row r="362" spans="1:7" ht="30">
      <c r="A362" s="1" t="s">
        <v>1105</v>
      </c>
      <c r="B362" s="2">
        <v>2017</v>
      </c>
      <c r="C362" s="1" t="s">
        <v>1</v>
      </c>
      <c r="D362" s="3" t="s">
        <v>489</v>
      </c>
      <c r="E362" s="1" t="s">
        <v>814</v>
      </c>
      <c r="F362" s="4">
        <v>623.61</v>
      </c>
      <c r="G362" s="1" t="s">
        <v>1103</v>
      </c>
    </row>
    <row r="363" spans="1:7" ht="30">
      <c r="A363" s="1" t="s">
        <v>1135</v>
      </c>
      <c r="B363" s="2">
        <v>2018</v>
      </c>
      <c r="C363" s="1" t="s">
        <v>1</v>
      </c>
      <c r="D363" s="3" t="s">
        <v>489</v>
      </c>
      <c r="E363" s="1" t="s">
        <v>814</v>
      </c>
      <c r="F363" s="4">
        <v>565</v>
      </c>
      <c r="G363" s="1" t="s">
        <v>1103</v>
      </c>
    </row>
    <row r="364" spans="1:7" ht="30">
      <c r="A364" s="1" t="s">
        <v>1147</v>
      </c>
      <c r="B364" s="2">
        <v>2022</v>
      </c>
      <c r="C364" s="1" t="s">
        <v>1</v>
      </c>
      <c r="D364" s="3" t="s">
        <v>489</v>
      </c>
      <c r="E364" s="1" t="s">
        <v>8</v>
      </c>
      <c r="F364" s="4">
        <v>676.5</v>
      </c>
      <c r="G364" s="1" t="s">
        <v>1103</v>
      </c>
    </row>
    <row r="365" spans="1:7" ht="30">
      <c r="A365" s="1" t="s">
        <v>1147</v>
      </c>
      <c r="B365" s="2">
        <v>2022</v>
      </c>
      <c r="C365" s="1" t="s">
        <v>1</v>
      </c>
      <c r="D365" s="3" t="s">
        <v>489</v>
      </c>
      <c r="E365" s="1" t="s">
        <v>8</v>
      </c>
      <c r="F365" s="4">
        <v>676.5</v>
      </c>
      <c r="G365" s="1" t="s">
        <v>1103</v>
      </c>
    </row>
    <row r="366" spans="1:7" ht="30">
      <c r="A366" s="1" t="s">
        <v>1135</v>
      </c>
      <c r="B366" s="2">
        <v>2020</v>
      </c>
      <c r="C366" s="1" t="s">
        <v>1</v>
      </c>
      <c r="D366" s="3" t="s">
        <v>489</v>
      </c>
      <c r="E366" s="1" t="s">
        <v>814</v>
      </c>
      <c r="F366" s="4">
        <v>621.15</v>
      </c>
      <c r="G366" s="1" t="s">
        <v>1103</v>
      </c>
    </row>
    <row r="367" spans="1:7" ht="30">
      <c r="A367" s="1" t="s">
        <v>1105</v>
      </c>
      <c r="B367" s="2">
        <v>2017</v>
      </c>
      <c r="C367" s="1" t="s">
        <v>1</v>
      </c>
      <c r="D367" s="3" t="s">
        <v>489</v>
      </c>
      <c r="E367" s="1" t="s">
        <v>814</v>
      </c>
      <c r="F367" s="4">
        <v>623.61</v>
      </c>
      <c r="G367" s="1" t="s">
        <v>1103</v>
      </c>
    </row>
    <row r="368" spans="1:7" ht="30">
      <c r="A368" s="1" t="s">
        <v>1117</v>
      </c>
      <c r="B368" s="2">
        <v>2014</v>
      </c>
      <c r="C368" s="1" t="s">
        <v>1</v>
      </c>
      <c r="D368" s="3" t="s">
        <v>489</v>
      </c>
      <c r="E368" s="1" t="s">
        <v>814</v>
      </c>
      <c r="F368" s="4">
        <v>383.91</v>
      </c>
      <c r="G368" s="1" t="s">
        <v>1103</v>
      </c>
    </row>
    <row r="369" spans="1:7" ht="30">
      <c r="A369" s="1" t="s">
        <v>1117</v>
      </c>
      <c r="B369" s="2">
        <v>2014</v>
      </c>
      <c r="C369" s="1" t="s">
        <v>1</v>
      </c>
      <c r="D369" s="3" t="s">
        <v>489</v>
      </c>
      <c r="E369" s="1" t="s">
        <v>814</v>
      </c>
      <c r="F369" s="4">
        <v>383.91</v>
      </c>
      <c r="G369" s="1" t="s">
        <v>1103</v>
      </c>
    </row>
    <row r="370" spans="1:7" ht="30">
      <c r="A370" s="1" t="s">
        <v>1136</v>
      </c>
      <c r="B370" s="2">
        <v>2017</v>
      </c>
      <c r="C370" s="1" t="s">
        <v>1</v>
      </c>
      <c r="D370" s="3" t="s">
        <v>489</v>
      </c>
      <c r="E370" s="1" t="s">
        <v>814</v>
      </c>
      <c r="F370" s="4">
        <v>942.69</v>
      </c>
      <c r="G370" s="1" t="s">
        <v>1103</v>
      </c>
    </row>
    <row r="371" spans="1:7" ht="30">
      <c r="A371" s="1" t="s">
        <v>1136</v>
      </c>
      <c r="B371" s="2">
        <v>2017</v>
      </c>
      <c r="C371" s="1" t="s">
        <v>1</v>
      </c>
      <c r="D371" s="3" t="s">
        <v>490</v>
      </c>
      <c r="E371" s="1" t="s">
        <v>814</v>
      </c>
      <c r="F371" s="4">
        <v>942.69</v>
      </c>
      <c r="G371" s="1" t="s">
        <v>1103</v>
      </c>
    </row>
    <row r="372" spans="1:7" ht="30">
      <c r="A372" s="1" t="s">
        <v>1107</v>
      </c>
      <c r="B372" s="2">
        <v>2015</v>
      </c>
      <c r="C372" s="1" t="s">
        <v>1</v>
      </c>
      <c r="D372" s="3" t="s">
        <v>320</v>
      </c>
      <c r="E372" s="1" t="s">
        <v>814</v>
      </c>
      <c r="F372" s="4">
        <v>538.74</v>
      </c>
      <c r="G372" s="1" t="s">
        <v>1103</v>
      </c>
    </row>
    <row r="373" spans="1:7" ht="30">
      <c r="A373" s="1" t="s">
        <v>1147</v>
      </c>
      <c r="B373" s="2">
        <v>2022</v>
      </c>
      <c r="C373" s="1" t="s">
        <v>1</v>
      </c>
      <c r="D373" s="3" t="s">
        <v>320</v>
      </c>
      <c r="E373" s="1" t="s">
        <v>8</v>
      </c>
      <c r="F373" s="4">
        <v>676.5</v>
      </c>
      <c r="G373" s="1" t="s">
        <v>1103</v>
      </c>
    </row>
    <row r="374" spans="1:7" ht="30">
      <c r="A374" s="1" t="s">
        <v>1136</v>
      </c>
      <c r="B374" s="2">
        <v>2017</v>
      </c>
      <c r="C374" s="1" t="s">
        <v>1</v>
      </c>
      <c r="D374" s="3" t="s">
        <v>320</v>
      </c>
      <c r="E374" s="1" t="s">
        <v>814</v>
      </c>
      <c r="F374" s="4">
        <v>942.69</v>
      </c>
      <c r="G374" s="1" t="s">
        <v>1103</v>
      </c>
    </row>
    <row r="375" spans="1:7" ht="30">
      <c r="A375" s="1" t="s">
        <v>1147</v>
      </c>
      <c r="B375" s="2">
        <v>2022</v>
      </c>
      <c r="C375" s="1" t="s">
        <v>1</v>
      </c>
      <c r="D375" s="3" t="s">
        <v>491</v>
      </c>
      <c r="E375" s="1" t="s">
        <v>8</v>
      </c>
      <c r="F375" s="4">
        <v>676.5</v>
      </c>
      <c r="G375" s="1" t="s">
        <v>1103</v>
      </c>
    </row>
    <row r="376" spans="1:7" ht="30">
      <c r="A376" s="1" t="s">
        <v>1147</v>
      </c>
      <c r="B376" s="2">
        <v>2022</v>
      </c>
      <c r="C376" s="1" t="s">
        <v>1</v>
      </c>
      <c r="D376" s="3" t="s">
        <v>491</v>
      </c>
      <c r="E376" s="1" t="s">
        <v>8</v>
      </c>
      <c r="F376" s="4">
        <v>676.5</v>
      </c>
      <c r="G376" s="1" t="s">
        <v>1103</v>
      </c>
    </row>
    <row r="377" spans="1:7" ht="30">
      <c r="A377" s="1" t="s">
        <v>1105</v>
      </c>
      <c r="B377" s="2">
        <v>2017</v>
      </c>
      <c r="C377" s="1" t="s">
        <v>1</v>
      </c>
      <c r="D377" s="3" t="s">
        <v>491</v>
      </c>
      <c r="E377" s="1" t="s">
        <v>814</v>
      </c>
      <c r="F377" s="4">
        <v>623.61</v>
      </c>
      <c r="G377" s="1" t="s">
        <v>1103</v>
      </c>
    </row>
    <row r="378" spans="1:7" ht="30">
      <c r="A378" s="1" t="s">
        <v>1105</v>
      </c>
      <c r="B378" s="2">
        <v>2017</v>
      </c>
      <c r="C378" s="1" t="s">
        <v>1</v>
      </c>
      <c r="D378" s="3" t="s">
        <v>492</v>
      </c>
      <c r="E378" s="1" t="s">
        <v>814</v>
      </c>
      <c r="F378" s="4">
        <v>623.61</v>
      </c>
      <c r="G378" s="1" t="s">
        <v>1103</v>
      </c>
    </row>
    <row r="379" spans="1:7" ht="30">
      <c r="A379" s="1" t="s">
        <v>1105</v>
      </c>
      <c r="B379" s="2">
        <v>2017</v>
      </c>
      <c r="C379" s="1" t="s">
        <v>1</v>
      </c>
      <c r="D379" s="3" t="s">
        <v>492</v>
      </c>
      <c r="E379" s="1" t="s">
        <v>814</v>
      </c>
      <c r="F379" s="4">
        <v>623.61</v>
      </c>
      <c r="G379" s="1" t="s">
        <v>1103</v>
      </c>
    </row>
    <row r="380" spans="1:7" ht="30">
      <c r="A380" s="1" t="s">
        <v>1107</v>
      </c>
      <c r="B380" s="2">
        <v>2015</v>
      </c>
      <c r="C380" s="1" t="s">
        <v>1</v>
      </c>
      <c r="D380" s="3" t="s">
        <v>493</v>
      </c>
      <c r="E380" s="1" t="s">
        <v>814</v>
      </c>
      <c r="F380" s="4">
        <v>538.74</v>
      </c>
      <c r="G380" s="1" t="s">
        <v>1103</v>
      </c>
    </row>
    <row r="381" spans="1:7" ht="30">
      <c r="A381" s="1" t="s">
        <v>1117</v>
      </c>
      <c r="B381" s="2">
        <v>2014</v>
      </c>
      <c r="C381" s="1" t="s">
        <v>1</v>
      </c>
      <c r="D381" s="3" t="s">
        <v>494</v>
      </c>
      <c r="E381" s="1" t="s">
        <v>814</v>
      </c>
      <c r="F381" s="4">
        <v>383.91</v>
      </c>
      <c r="G381" s="1" t="s">
        <v>1103</v>
      </c>
    </row>
    <row r="382" spans="1:7" ht="30">
      <c r="A382" s="1" t="s">
        <v>1117</v>
      </c>
      <c r="B382" s="2">
        <v>2014</v>
      </c>
      <c r="C382" s="1" t="s">
        <v>1</v>
      </c>
      <c r="D382" s="3" t="s">
        <v>494</v>
      </c>
      <c r="E382" s="1" t="s">
        <v>814</v>
      </c>
      <c r="F382" s="4">
        <v>383.91</v>
      </c>
      <c r="G382" s="1" t="s">
        <v>1103</v>
      </c>
    </row>
    <row r="383" spans="1:7" ht="30">
      <c r="A383" s="1" t="s">
        <v>1111</v>
      </c>
      <c r="B383" s="2">
        <v>2014</v>
      </c>
      <c r="C383" s="1" t="s">
        <v>1</v>
      </c>
      <c r="D383" s="3" t="s">
        <v>172</v>
      </c>
      <c r="E383" s="1" t="s">
        <v>814</v>
      </c>
      <c r="F383" s="4">
        <v>466.39</v>
      </c>
      <c r="G383" s="1" t="s">
        <v>1103</v>
      </c>
    </row>
    <row r="384" spans="1:7" ht="30">
      <c r="A384" s="1" t="s">
        <v>1107</v>
      </c>
      <c r="B384" s="2">
        <v>2015</v>
      </c>
      <c r="C384" s="1" t="s">
        <v>1</v>
      </c>
      <c r="D384" s="3" t="s">
        <v>172</v>
      </c>
      <c r="E384" s="1" t="s">
        <v>814</v>
      </c>
      <c r="F384" s="4">
        <v>538.74</v>
      </c>
      <c r="G384" s="1" t="s">
        <v>1103</v>
      </c>
    </row>
    <row r="385" spans="1:7" ht="30">
      <c r="A385" s="1" t="s">
        <v>1107</v>
      </c>
      <c r="B385" s="2">
        <v>2015</v>
      </c>
      <c r="C385" s="1" t="s">
        <v>1</v>
      </c>
      <c r="D385" s="3" t="s">
        <v>172</v>
      </c>
      <c r="E385" s="1" t="s">
        <v>814</v>
      </c>
      <c r="F385" s="4">
        <v>538.74</v>
      </c>
      <c r="G385" s="1" t="s">
        <v>1103</v>
      </c>
    </row>
    <row r="386" spans="1:7" ht="30">
      <c r="A386" s="1" t="s">
        <v>1147</v>
      </c>
      <c r="B386" s="2">
        <v>2022</v>
      </c>
      <c r="C386" s="1" t="s">
        <v>1</v>
      </c>
      <c r="D386" s="3" t="s">
        <v>495</v>
      </c>
      <c r="E386" s="1" t="s">
        <v>8</v>
      </c>
      <c r="F386" s="4">
        <v>676.5</v>
      </c>
      <c r="G386" s="1" t="s">
        <v>1103</v>
      </c>
    </row>
    <row r="387" spans="1:7" ht="30">
      <c r="A387" s="1" t="s">
        <v>1111</v>
      </c>
      <c r="B387" s="2">
        <v>2014</v>
      </c>
      <c r="C387" s="1" t="s">
        <v>1</v>
      </c>
      <c r="D387" s="3" t="s">
        <v>172</v>
      </c>
      <c r="E387" s="1" t="s">
        <v>814</v>
      </c>
      <c r="F387" s="4">
        <v>466.39</v>
      </c>
      <c r="G387" s="1" t="s">
        <v>1103</v>
      </c>
    </row>
    <row r="388" spans="1:7" ht="30">
      <c r="A388" s="1" t="s">
        <v>1111</v>
      </c>
      <c r="B388" s="2">
        <v>2014</v>
      </c>
      <c r="C388" s="1" t="s">
        <v>1</v>
      </c>
      <c r="D388" s="3" t="s">
        <v>172</v>
      </c>
      <c r="E388" s="1" t="s">
        <v>814</v>
      </c>
      <c r="F388" s="4">
        <v>466.39</v>
      </c>
      <c r="G388" s="1" t="s">
        <v>1103</v>
      </c>
    </row>
    <row r="389" spans="1:7" ht="30">
      <c r="A389" s="1" t="s">
        <v>1107</v>
      </c>
      <c r="B389" s="2">
        <v>2015</v>
      </c>
      <c r="C389" s="1" t="s">
        <v>1</v>
      </c>
      <c r="D389" s="3" t="s">
        <v>496</v>
      </c>
      <c r="E389" s="1" t="s">
        <v>814</v>
      </c>
      <c r="F389" s="4">
        <v>538.74</v>
      </c>
      <c r="G389" s="1" t="s">
        <v>1103</v>
      </c>
    </row>
    <row r="390" spans="1:7" ht="30">
      <c r="A390" s="1" t="s">
        <v>1117</v>
      </c>
      <c r="B390" s="2">
        <v>2014</v>
      </c>
      <c r="C390" s="1" t="s">
        <v>1</v>
      </c>
      <c r="D390" s="3" t="s">
        <v>176</v>
      </c>
      <c r="E390" s="1" t="s">
        <v>814</v>
      </c>
      <c r="F390" s="4">
        <v>383.91</v>
      </c>
      <c r="G390" s="1" t="s">
        <v>1103</v>
      </c>
    </row>
    <row r="391" spans="1:7" ht="30">
      <c r="A391" s="1" t="s">
        <v>1107</v>
      </c>
      <c r="B391" s="2">
        <v>2015</v>
      </c>
      <c r="C391" s="1" t="s">
        <v>1</v>
      </c>
      <c r="D391" s="3" t="s">
        <v>497</v>
      </c>
      <c r="E391" s="1" t="s">
        <v>814</v>
      </c>
      <c r="F391" s="4">
        <v>538.74</v>
      </c>
      <c r="G391" s="1" t="s">
        <v>1103</v>
      </c>
    </row>
    <row r="392" spans="1:7" ht="30">
      <c r="A392" s="1" t="s">
        <v>1150</v>
      </c>
      <c r="B392" s="2">
        <v>2019</v>
      </c>
      <c r="C392" s="1" t="s">
        <v>1</v>
      </c>
      <c r="D392" s="3" t="s">
        <v>321</v>
      </c>
      <c r="E392" s="1" t="s">
        <v>814</v>
      </c>
      <c r="F392" s="4">
        <v>763.83</v>
      </c>
      <c r="G392" s="1" t="s">
        <v>1103</v>
      </c>
    </row>
    <row r="393" spans="1:7" ht="30">
      <c r="A393" s="1" t="s">
        <v>1119</v>
      </c>
      <c r="B393" s="2">
        <v>2016</v>
      </c>
      <c r="C393" s="1" t="s">
        <v>1</v>
      </c>
      <c r="D393" s="3" t="s">
        <v>498</v>
      </c>
      <c r="E393" s="1" t="s">
        <v>814</v>
      </c>
      <c r="F393" s="4">
        <v>558.41999999999996</v>
      </c>
      <c r="G393" s="1" t="s">
        <v>1103</v>
      </c>
    </row>
    <row r="394" spans="1:7" ht="30">
      <c r="A394" s="1" t="s">
        <v>1107</v>
      </c>
      <c r="B394" s="2">
        <v>2015</v>
      </c>
      <c r="C394" s="1" t="s">
        <v>1</v>
      </c>
      <c r="D394" s="3" t="s">
        <v>499</v>
      </c>
      <c r="E394" s="1" t="s">
        <v>814</v>
      </c>
      <c r="F394" s="4">
        <v>513.98</v>
      </c>
      <c r="G394" s="1" t="s">
        <v>1103</v>
      </c>
    </row>
    <row r="395" spans="1:7" ht="30">
      <c r="A395" s="1" t="s">
        <v>1135</v>
      </c>
      <c r="B395" s="2">
        <v>2018</v>
      </c>
      <c r="C395" s="1" t="s">
        <v>1</v>
      </c>
      <c r="D395" s="3" t="s">
        <v>499</v>
      </c>
      <c r="E395" s="1" t="s">
        <v>814</v>
      </c>
      <c r="F395" s="4">
        <v>565</v>
      </c>
      <c r="G395" s="1" t="s">
        <v>1103</v>
      </c>
    </row>
    <row r="396" spans="1:7" ht="30">
      <c r="A396" s="1" t="s">
        <v>1119</v>
      </c>
      <c r="B396" s="2">
        <v>2016</v>
      </c>
      <c r="C396" s="1" t="s">
        <v>1</v>
      </c>
      <c r="D396" s="3" t="s">
        <v>500</v>
      </c>
      <c r="E396" s="1" t="s">
        <v>814</v>
      </c>
      <c r="F396" s="4">
        <v>558.41999999999996</v>
      </c>
      <c r="G396" s="1" t="s">
        <v>1103</v>
      </c>
    </row>
    <row r="397" spans="1:7" ht="30">
      <c r="A397" s="1" t="s">
        <v>1150</v>
      </c>
      <c r="B397" s="2">
        <v>2019</v>
      </c>
      <c r="C397" s="1" t="s">
        <v>1</v>
      </c>
      <c r="D397" s="3" t="s">
        <v>577</v>
      </c>
      <c r="E397" s="1" t="s">
        <v>814</v>
      </c>
      <c r="F397" s="4">
        <v>763.83</v>
      </c>
      <c r="G397" s="1" t="s">
        <v>1103</v>
      </c>
    </row>
    <row r="398" spans="1:7" ht="30">
      <c r="A398" s="1" t="s">
        <v>1117</v>
      </c>
      <c r="B398" s="2">
        <v>2014</v>
      </c>
      <c r="C398" s="1" t="s">
        <v>1</v>
      </c>
      <c r="D398" s="3" t="s">
        <v>501</v>
      </c>
      <c r="E398" s="1" t="s">
        <v>814</v>
      </c>
      <c r="F398" s="4">
        <v>383.91</v>
      </c>
      <c r="G398" s="1" t="s">
        <v>1103</v>
      </c>
    </row>
    <row r="399" spans="1:7" ht="30">
      <c r="A399" s="1" t="s">
        <v>1147</v>
      </c>
      <c r="B399" s="2">
        <v>2022</v>
      </c>
      <c r="C399" s="1" t="s">
        <v>1</v>
      </c>
      <c r="D399" s="3" t="s">
        <v>502</v>
      </c>
      <c r="E399" s="1" t="s">
        <v>8</v>
      </c>
      <c r="F399" s="4">
        <v>676.5</v>
      </c>
      <c r="G399" s="1" t="s">
        <v>1103</v>
      </c>
    </row>
    <row r="400" spans="1:7" ht="30">
      <c r="A400" s="1" t="s">
        <v>1107</v>
      </c>
      <c r="B400" s="2">
        <v>2015</v>
      </c>
      <c r="C400" s="1" t="s">
        <v>1</v>
      </c>
      <c r="D400" s="3" t="s">
        <v>503</v>
      </c>
      <c r="E400" s="1" t="s">
        <v>814</v>
      </c>
      <c r="F400" s="4">
        <v>513.98</v>
      </c>
      <c r="G400" s="1" t="s">
        <v>1103</v>
      </c>
    </row>
    <row r="401" spans="1:7" ht="30">
      <c r="A401" s="1" t="s">
        <v>1105</v>
      </c>
      <c r="B401" s="2">
        <v>2017</v>
      </c>
      <c r="C401" s="1" t="s">
        <v>1</v>
      </c>
      <c r="D401" s="3" t="s">
        <v>503</v>
      </c>
      <c r="E401" s="1" t="s">
        <v>814</v>
      </c>
      <c r="F401" s="4">
        <v>623.61</v>
      </c>
      <c r="G401" s="1" t="s">
        <v>1103</v>
      </c>
    </row>
    <row r="402" spans="1:7" ht="30">
      <c r="A402" s="1" t="s">
        <v>1147</v>
      </c>
      <c r="B402" s="2">
        <v>2022</v>
      </c>
      <c r="C402" s="1" t="s">
        <v>1</v>
      </c>
      <c r="D402" s="3" t="s">
        <v>503</v>
      </c>
      <c r="E402" s="1" t="s">
        <v>8</v>
      </c>
      <c r="F402" s="4">
        <v>676.5</v>
      </c>
      <c r="G402" s="1" t="s">
        <v>1103</v>
      </c>
    </row>
    <row r="403" spans="1:7" ht="30">
      <c r="A403" s="1" t="s">
        <v>1147</v>
      </c>
      <c r="B403" s="2">
        <v>2022</v>
      </c>
      <c r="C403" s="1" t="s">
        <v>1</v>
      </c>
      <c r="D403" s="3" t="s">
        <v>503</v>
      </c>
      <c r="E403" s="1" t="s">
        <v>8</v>
      </c>
      <c r="F403" s="4">
        <v>676.5</v>
      </c>
      <c r="G403" s="1" t="s">
        <v>1103</v>
      </c>
    </row>
    <row r="404" spans="1:7" ht="30">
      <c r="A404" s="1" t="s">
        <v>1107</v>
      </c>
      <c r="B404" s="2">
        <v>2016</v>
      </c>
      <c r="C404" s="1" t="s">
        <v>1</v>
      </c>
      <c r="D404" s="3" t="s">
        <v>503</v>
      </c>
      <c r="E404" s="1" t="s">
        <v>814</v>
      </c>
      <c r="F404" s="4">
        <v>606.88</v>
      </c>
      <c r="G404" s="1" t="s">
        <v>1103</v>
      </c>
    </row>
    <row r="405" spans="1:7" ht="30">
      <c r="A405" s="1" t="s">
        <v>1105</v>
      </c>
      <c r="B405" s="2">
        <v>2017</v>
      </c>
      <c r="C405" s="1" t="s">
        <v>1</v>
      </c>
      <c r="D405" s="3" t="s">
        <v>325</v>
      </c>
      <c r="E405" s="1" t="s">
        <v>814</v>
      </c>
      <c r="F405" s="4">
        <v>623.61</v>
      </c>
      <c r="G405" s="1" t="s">
        <v>1103</v>
      </c>
    </row>
    <row r="406" spans="1:7" ht="30">
      <c r="A406" s="1" t="s">
        <v>1135</v>
      </c>
      <c r="B406" s="2">
        <v>2018</v>
      </c>
      <c r="C406" s="1" t="s">
        <v>1</v>
      </c>
      <c r="D406" s="3" t="s">
        <v>504</v>
      </c>
      <c r="E406" s="1" t="s">
        <v>814</v>
      </c>
      <c r="F406" s="4">
        <v>565</v>
      </c>
      <c r="G406" s="1" t="s">
        <v>1103</v>
      </c>
    </row>
    <row r="407" spans="1:7" ht="30">
      <c r="A407" s="1" t="s">
        <v>1135</v>
      </c>
      <c r="B407" s="2">
        <v>2020</v>
      </c>
      <c r="C407" s="1" t="s">
        <v>1</v>
      </c>
      <c r="D407" s="3" t="s">
        <v>326</v>
      </c>
      <c r="E407" s="1" t="s">
        <v>814</v>
      </c>
      <c r="F407" s="4">
        <v>621.15</v>
      </c>
      <c r="G407" s="1" t="s">
        <v>1103</v>
      </c>
    </row>
    <row r="408" spans="1:7" ht="30">
      <c r="A408" s="1" t="s">
        <v>1127</v>
      </c>
      <c r="B408" s="2">
        <v>2010</v>
      </c>
      <c r="C408" s="1" t="s">
        <v>1</v>
      </c>
      <c r="D408" s="3" t="s">
        <v>326</v>
      </c>
      <c r="E408" s="1" t="s">
        <v>814</v>
      </c>
      <c r="F408" s="4">
        <v>1220</v>
      </c>
      <c r="G408" s="1" t="s">
        <v>1103</v>
      </c>
    </row>
    <row r="409" spans="1:7" ht="30">
      <c r="A409" s="1" t="s">
        <v>1107</v>
      </c>
      <c r="B409" s="2">
        <v>2015</v>
      </c>
      <c r="C409" s="1" t="s">
        <v>1</v>
      </c>
      <c r="D409" s="3" t="s">
        <v>326</v>
      </c>
      <c r="E409" s="1" t="s">
        <v>814</v>
      </c>
      <c r="F409" s="4">
        <v>538.74</v>
      </c>
      <c r="G409" s="1" t="s">
        <v>1103</v>
      </c>
    </row>
    <row r="410" spans="1:7" ht="30">
      <c r="A410" s="1" t="s">
        <v>1140</v>
      </c>
      <c r="B410" s="2">
        <v>2011</v>
      </c>
      <c r="C410" s="1" t="s">
        <v>1</v>
      </c>
      <c r="D410" s="3" t="s">
        <v>327</v>
      </c>
      <c r="E410" s="1" t="s">
        <v>814</v>
      </c>
      <c r="F410" s="4">
        <v>624.84</v>
      </c>
      <c r="G410" s="1" t="s">
        <v>1103</v>
      </c>
    </row>
    <row r="411" spans="1:7" ht="30">
      <c r="A411" s="1" t="s">
        <v>1147</v>
      </c>
      <c r="B411" s="2">
        <v>2022</v>
      </c>
      <c r="C411" s="1" t="s">
        <v>1</v>
      </c>
      <c r="D411" s="3" t="s">
        <v>505</v>
      </c>
      <c r="E411" s="1" t="s">
        <v>8</v>
      </c>
      <c r="F411" s="4">
        <v>676.5</v>
      </c>
      <c r="G411" s="1" t="s">
        <v>1103</v>
      </c>
    </row>
    <row r="412" spans="1:7" ht="30">
      <c r="A412" s="1" t="s">
        <v>1136</v>
      </c>
      <c r="B412" s="2">
        <v>2017</v>
      </c>
      <c r="C412" s="1" t="s">
        <v>1</v>
      </c>
      <c r="D412" s="3" t="s">
        <v>506</v>
      </c>
      <c r="E412" s="1" t="s">
        <v>814</v>
      </c>
      <c r="F412" s="4">
        <v>942.69</v>
      </c>
      <c r="G412" s="1" t="s">
        <v>1103</v>
      </c>
    </row>
    <row r="413" spans="1:7" ht="30">
      <c r="A413" s="1" t="s">
        <v>1136</v>
      </c>
      <c r="B413" s="2">
        <v>2017</v>
      </c>
      <c r="C413" s="1" t="s">
        <v>1</v>
      </c>
      <c r="D413" s="3" t="s">
        <v>506</v>
      </c>
      <c r="E413" s="1" t="s">
        <v>814</v>
      </c>
      <c r="F413" s="4">
        <v>942.69</v>
      </c>
      <c r="G413" s="1" t="s">
        <v>1103</v>
      </c>
    </row>
    <row r="414" spans="1:7" ht="30">
      <c r="A414" s="1" t="s">
        <v>1147</v>
      </c>
      <c r="B414" s="2">
        <v>2022</v>
      </c>
      <c r="C414" s="1" t="s">
        <v>1</v>
      </c>
      <c r="D414" s="3" t="s">
        <v>328</v>
      </c>
      <c r="E414" s="1" t="s">
        <v>8</v>
      </c>
      <c r="F414" s="4">
        <v>676.5</v>
      </c>
      <c r="G414" s="1" t="s">
        <v>1103</v>
      </c>
    </row>
    <row r="415" spans="1:7" ht="30">
      <c r="A415" s="1" t="s">
        <v>1147</v>
      </c>
      <c r="B415" s="2">
        <v>2022</v>
      </c>
      <c r="C415" s="1" t="s">
        <v>1</v>
      </c>
      <c r="D415" s="3" t="s">
        <v>328</v>
      </c>
      <c r="E415" s="1" t="s">
        <v>8</v>
      </c>
      <c r="F415" s="4">
        <v>676.5</v>
      </c>
      <c r="G415" s="1" t="s">
        <v>1103</v>
      </c>
    </row>
    <row r="416" spans="1:7" ht="30">
      <c r="A416" s="1" t="s">
        <v>1147</v>
      </c>
      <c r="B416" s="2">
        <v>2022</v>
      </c>
      <c r="C416" s="1" t="s">
        <v>1</v>
      </c>
      <c r="D416" s="3" t="s">
        <v>328</v>
      </c>
      <c r="E416" s="1" t="s">
        <v>8</v>
      </c>
      <c r="F416" s="4">
        <v>676.5</v>
      </c>
      <c r="G416" s="1" t="s">
        <v>1103</v>
      </c>
    </row>
    <row r="417" spans="1:7" ht="30">
      <c r="A417" s="1" t="s">
        <v>1147</v>
      </c>
      <c r="B417" s="2">
        <v>2022</v>
      </c>
      <c r="C417" s="1" t="s">
        <v>1</v>
      </c>
      <c r="D417" s="3" t="s">
        <v>178</v>
      </c>
      <c r="E417" s="1" t="s">
        <v>8</v>
      </c>
      <c r="F417" s="4">
        <v>676.5</v>
      </c>
      <c r="G417" s="1" t="s">
        <v>1103</v>
      </c>
    </row>
    <row r="418" spans="1:7" ht="30">
      <c r="A418" s="1" t="s">
        <v>1147</v>
      </c>
      <c r="B418" s="2">
        <v>2022</v>
      </c>
      <c r="C418" s="1" t="s">
        <v>1</v>
      </c>
      <c r="D418" s="3" t="s">
        <v>178</v>
      </c>
      <c r="E418" s="1" t="s">
        <v>814</v>
      </c>
      <c r="F418" s="4">
        <v>676.5</v>
      </c>
      <c r="G418" s="1" t="s">
        <v>1103</v>
      </c>
    </row>
    <row r="419" spans="1:7" ht="30">
      <c r="A419" s="1" t="s">
        <v>1107</v>
      </c>
      <c r="B419" s="2">
        <v>2015</v>
      </c>
      <c r="C419" s="1" t="s">
        <v>1</v>
      </c>
      <c r="D419" s="3" t="s">
        <v>178</v>
      </c>
      <c r="E419" s="1" t="s">
        <v>814</v>
      </c>
      <c r="F419" s="4">
        <v>513.98</v>
      </c>
      <c r="G419" s="1" t="s">
        <v>1103</v>
      </c>
    </row>
    <row r="420" spans="1:7" ht="30">
      <c r="A420" s="1" t="s">
        <v>1147</v>
      </c>
      <c r="B420" s="2">
        <v>2022</v>
      </c>
      <c r="C420" s="1" t="s">
        <v>1</v>
      </c>
      <c r="D420" s="3" t="s">
        <v>178</v>
      </c>
      <c r="E420" s="1" t="s">
        <v>8</v>
      </c>
      <c r="F420" s="4">
        <v>676.5</v>
      </c>
      <c r="G420" s="1" t="s">
        <v>1103</v>
      </c>
    </row>
    <row r="421" spans="1:7" ht="30">
      <c r="A421" s="1" t="s">
        <v>1147</v>
      </c>
      <c r="B421" s="2">
        <v>2022</v>
      </c>
      <c r="C421" s="1" t="s">
        <v>1</v>
      </c>
      <c r="D421" s="3" t="s">
        <v>507</v>
      </c>
      <c r="E421" s="1" t="s">
        <v>8</v>
      </c>
      <c r="F421" s="4">
        <v>676.5</v>
      </c>
      <c r="G421" s="1" t="s">
        <v>1103</v>
      </c>
    </row>
    <row r="422" spans="1:7" ht="30">
      <c r="A422" s="1" t="s">
        <v>1147</v>
      </c>
      <c r="B422" s="2">
        <v>2022</v>
      </c>
      <c r="C422" s="1" t="s">
        <v>1</v>
      </c>
      <c r="D422" s="3" t="s">
        <v>508</v>
      </c>
      <c r="E422" s="1" t="s">
        <v>8</v>
      </c>
      <c r="F422" s="4">
        <v>676.5</v>
      </c>
      <c r="G422" s="1" t="s">
        <v>1103</v>
      </c>
    </row>
    <row r="423" spans="1:7" ht="30">
      <c r="A423" s="1" t="s">
        <v>1105</v>
      </c>
      <c r="B423" s="2">
        <v>2017</v>
      </c>
      <c r="C423" s="1" t="s">
        <v>1</v>
      </c>
      <c r="D423" s="3" t="s">
        <v>509</v>
      </c>
      <c r="E423" s="1" t="s">
        <v>814</v>
      </c>
      <c r="F423" s="4">
        <v>623.61</v>
      </c>
      <c r="G423" s="1" t="s">
        <v>1103</v>
      </c>
    </row>
    <row r="424" spans="1:7" ht="30">
      <c r="A424" s="1" t="s">
        <v>1174</v>
      </c>
      <c r="B424" s="2">
        <v>2008</v>
      </c>
      <c r="C424" s="1" t="s">
        <v>1</v>
      </c>
      <c r="D424" s="3" t="s">
        <v>329</v>
      </c>
      <c r="E424" s="1" t="s">
        <v>814</v>
      </c>
      <c r="F424" s="4">
        <v>558.76</v>
      </c>
      <c r="G424" s="1" t="s">
        <v>1103</v>
      </c>
    </row>
    <row r="425" spans="1:7" ht="30">
      <c r="A425" s="1" t="s">
        <v>1111</v>
      </c>
      <c r="B425" s="2">
        <v>2015</v>
      </c>
      <c r="C425" s="1" t="s">
        <v>1</v>
      </c>
      <c r="D425" s="3" t="s">
        <v>329</v>
      </c>
      <c r="E425" s="1" t="s">
        <v>814</v>
      </c>
      <c r="F425" s="4">
        <v>625.39</v>
      </c>
      <c r="G425" s="1" t="s">
        <v>1103</v>
      </c>
    </row>
    <row r="426" spans="1:7" ht="30">
      <c r="A426" s="1" t="s">
        <v>1136</v>
      </c>
      <c r="B426" s="2">
        <v>2017</v>
      </c>
      <c r="C426" s="1" t="s">
        <v>1</v>
      </c>
      <c r="D426" s="3" t="s">
        <v>329</v>
      </c>
      <c r="E426" s="1" t="s">
        <v>814</v>
      </c>
      <c r="F426" s="4">
        <v>942.69</v>
      </c>
      <c r="G426" s="1" t="s">
        <v>1103</v>
      </c>
    </row>
    <row r="427" spans="1:7" ht="30">
      <c r="A427" s="1" t="s">
        <v>1175</v>
      </c>
      <c r="B427" s="2">
        <v>2023</v>
      </c>
      <c r="C427" s="1" t="s">
        <v>62</v>
      </c>
      <c r="D427" s="3" t="s">
        <v>329</v>
      </c>
      <c r="E427" s="1" t="s">
        <v>64</v>
      </c>
      <c r="F427" s="4">
        <v>599</v>
      </c>
      <c r="G427" s="1" t="s">
        <v>1103</v>
      </c>
    </row>
    <row r="428" spans="1:7" ht="30">
      <c r="A428" s="1" t="s">
        <v>1135</v>
      </c>
      <c r="B428" s="2">
        <v>2020</v>
      </c>
      <c r="C428" s="1" t="s">
        <v>1</v>
      </c>
      <c r="D428" s="3" t="s">
        <v>331</v>
      </c>
      <c r="E428" s="1" t="s">
        <v>814</v>
      </c>
      <c r="F428" s="4">
        <v>621.15</v>
      </c>
      <c r="G428" s="1" t="s">
        <v>1103</v>
      </c>
    </row>
    <row r="429" spans="1:7" ht="30">
      <c r="A429" s="1" t="s">
        <v>1105</v>
      </c>
      <c r="B429" s="2">
        <v>2017</v>
      </c>
      <c r="C429" s="1" t="s">
        <v>1</v>
      </c>
      <c r="D429" s="3" t="s">
        <v>510</v>
      </c>
      <c r="E429" s="1" t="s">
        <v>814</v>
      </c>
      <c r="F429" s="4">
        <v>623.61</v>
      </c>
      <c r="G429" s="1" t="s">
        <v>1103</v>
      </c>
    </row>
    <row r="430" spans="1:7" ht="30">
      <c r="A430" s="1" t="s">
        <v>1117</v>
      </c>
      <c r="B430" s="2">
        <v>2014</v>
      </c>
      <c r="C430" s="1" t="s">
        <v>1</v>
      </c>
      <c r="D430" s="3" t="s">
        <v>510</v>
      </c>
      <c r="E430" s="1" t="s">
        <v>814</v>
      </c>
      <c r="F430" s="4">
        <v>383.91</v>
      </c>
      <c r="G430" s="1" t="s">
        <v>1103</v>
      </c>
    </row>
    <row r="431" spans="1:7" ht="30">
      <c r="A431" s="1" t="s">
        <v>1147</v>
      </c>
      <c r="B431" s="2">
        <v>2022</v>
      </c>
      <c r="C431" s="1" t="s">
        <v>1</v>
      </c>
      <c r="D431" s="3" t="s">
        <v>511</v>
      </c>
      <c r="E431" s="1" t="s">
        <v>8</v>
      </c>
      <c r="F431" s="4">
        <v>676.5</v>
      </c>
      <c r="G431" s="1" t="s">
        <v>1103</v>
      </c>
    </row>
    <row r="432" spans="1:7" ht="30">
      <c r="A432" s="1" t="s">
        <v>1107</v>
      </c>
      <c r="B432" s="2">
        <v>2015</v>
      </c>
      <c r="C432" s="1" t="s">
        <v>1</v>
      </c>
      <c r="D432" s="3" t="s">
        <v>512</v>
      </c>
      <c r="E432" s="1" t="s">
        <v>814</v>
      </c>
      <c r="F432" s="4">
        <v>538.74</v>
      </c>
      <c r="G432" s="1" t="s">
        <v>1103</v>
      </c>
    </row>
    <row r="433" spans="1:7" ht="30">
      <c r="A433" s="1" t="s">
        <v>1147</v>
      </c>
      <c r="B433" s="2">
        <v>2022</v>
      </c>
      <c r="C433" s="1" t="s">
        <v>1</v>
      </c>
      <c r="D433" s="3" t="s">
        <v>513</v>
      </c>
      <c r="E433" s="1" t="s">
        <v>814</v>
      </c>
      <c r="F433" s="4">
        <v>676.5</v>
      </c>
      <c r="G433" s="1" t="s">
        <v>1103</v>
      </c>
    </row>
    <row r="434" spans="1:7" ht="30">
      <c r="A434" s="1" t="s">
        <v>1111</v>
      </c>
      <c r="B434" s="2">
        <v>2015</v>
      </c>
      <c r="C434" s="1" t="s">
        <v>1</v>
      </c>
      <c r="D434" s="3" t="s">
        <v>513</v>
      </c>
      <c r="E434" s="1" t="s">
        <v>814</v>
      </c>
      <c r="F434" s="4">
        <v>625.39</v>
      </c>
      <c r="G434" s="1" t="s">
        <v>1103</v>
      </c>
    </row>
    <row r="435" spans="1:7" ht="30">
      <c r="A435" s="1" t="s">
        <v>1119</v>
      </c>
      <c r="B435" s="2">
        <v>2016</v>
      </c>
      <c r="C435" s="1" t="s">
        <v>1</v>
      </c>
      <c r="D435" s="3" t="s">
        <v>514</v>
      </c>
      <c r="E435" s="1" t="s">
        <v>814</v>
      </c>
      <c r="F435" s="4">
        <v>558.41999999999996</v>
      </c>
      <c r="G435" s="1" t="s">
        <v>1103</v>
      </c>
    </row>
    <row r="436" spans="1:7" ht="30">
      <c r="A436" s="1" t="s">
        <v>1105</v>
      </c>
      <c r="B436" s="2">
        <v>2017</v>
      </c>
      <c r="C436" s="1" t="s">
        <v>1</v>
      </c>
      <c r="D436" s="3" t="s">
        <v>514</v>
      </c>
      <c r="E436" s="1" t="s">
        <v>814</v>
      </c>
      <c r="F436" s="4">
        <v>623.61</v>
      </c>
      <c r="G436" s="1" t="s">
        <v>1103</v>
      </c>
    </row>
    <row r="437" spans="1:7" ht="30">
      <c r="A437" s="1" t="s">
        <v>1147</v>
      </c>
      <c r="B437" s="2">
        <v>2022</v>
      </c>
      <c r="C437" s="1" t="s">
        <v>1</v>
      </c>
      <c r="D437" s="3" t="s">
        <v>514</v>
      </c>
      <c r="E437" s="1" t="s">
        <v>8</v>
      </c>
      <c r="F437" s="4">
        <v>676.5</v>
      </c>
      <c r="G437" s="1" t="s">
        <v>1103</v>
      </c>
    </row>
    <row r="438" spans="1:7" ht="30">
      <c r="A438" s="1" t="s">
        <v>1105</v>
      </c>
      <c r="B438" s="2">
        <v>2017</v>
      </c>
      <c r="C438" s="1" t="s">
        <v>1</v>
      </c>
      <c r="D438" s="3" t="s">
        <v>333</v>
      </c>
      <c r="E438" s="1" t="s">
        <v>814</v>
      </c>
      <c r="F438" s="4">
        <v>623.61</v>
      </c>
      <c r="G438" s="1" t="s">
        <v>1103</v>
      </c>
    </row>
    <row r="439" spans="1:7" ht="30">
      <c r="A439" s="1" t="s">
        <v>1107</v>
      </c>
      <c r="B439" s="2">
        <v>2015</v>
      </c>
      <c r="C439" s="1" t="s">
        <v>1</v>
      </c>
      <c r="D439" s="3" t="s">
        <v>334</v>
      </c>
      <c r="E439" s="1" t="s">
        <v>814</v>
      </c>
      <c r="F439" s="4">
        <v>538.74</v>
      </c>
      <c r="G439" s="1" t="s">
        <v>1103</v>
      </c>
    </row>
    <row r="440" spans="1:7" ht="30">
      <c r="A440" s="1" t="s">
        <v>1147</v>
      </c>
      <c r="B440" s="2">
        <v>2022</v>
      </c>
      <c r="C440" s="1" t="s">
        <v>1</v>
      </c>
      <c r="D440" s="3" t="s">
        <v>335</v>
      </c>
      <c r="E440" s="1" t="s">
        <v>8</v>
      </c>
      <c r="F440" s="4">
        <v>676.5</v>
      </c>
      <c r="G440" s="1" t="s">
        <v>1103</v>
      </c>
    </row>
    <row r="441" spans="1:7" ht="30">
      <c r="A441" s="1" t="s">
        <v>1147</v>
      </c>
      <c r="B441" s="2">
        <v>2022</v>
      </c>
      <c r="C441" s="1" t="s">
        <v>1</v>
      </c>
      <c r="D441" s="3" t="s">
        <v>335</v>
      </c>
      <c r="E441" s="1" t="s">
        <v>8</v>
      </c>
      <c r="F441" s="4">
        <v>676.5</v>
      </c>
      <c r="G441" s="1" t="s">
        <v>1103</v>
      </c>
    </row>
    <row r="442" spans="1:7" ht="30">
      <c r="A442" s="1" t="s">
        <v>1147</v>
      </c>
      <c r="B442" s="2">
        <v>2022</v>
      </c>
      <c r="C442" s="1" t="s">
        <v>1</v>
      </c>
      <c r="D442" s="3" t="s">
        <v>515</v>
      </c>
      <c r="E442" s="1" t="s">
        <v>8</v>
      </c>
      <c r="F442" s="4">
        <v>676.5</v>
      </c>
      <c r="G442" s="1" t="s">
        <v>1103</v>
      </c>
    </row>
    <row r="443" spans="1:7" ht="30">
      <c r="A443" s="1" t="s">
        <v>1147</v>
      </c>
      <c r="B443" s="2">
        <v>2022</v>
      </c>
      <c r="C443" s="1" t="s">
        <v>1</v>
      </c>
      <c r="D443" s="3" t="s">
        <v>515</v>
      </c>
      <c r="E443" s="1" t="s">
        <v>8</v>
      </c>
      <c r="F443" s="4">
        <v>676.5</v>
      </c>
      <c r="G443" s="1" t="s">
        <v>1103</v>
      </c>
    </row>
    <row r="444" spans="1:7" ht="30">
      <c r="A444" s="1" t="s">
        <v>1111</v>
      </c>
      <c r="B444" s="2">
        <v>2014</v>
      </c>
      <c r="C444" s="1" t="s">
        <v>1</v>
      </c>
      <c r="D444" s="3" t="s">
        <v>516</v>
      </c>
      <c r="E444" s="1" t="s">
        <v>814</v>
      </c>
      <c r="F444" s="4">
        <v>466.39</v>
      </c>
      <c r="G444" s="1" t="s">
        <v>1103</v>
      </c>
    </row>
    <row r="445" spans="1:7" ht="30">
      <c r="A445" s="1" t="s">
        <v>1107</v>
      </c>
      <c r="B445" s="2">
        <v>2015</v>
      </c>
      <c r="C445" s="1" t="s">
        <v>1</v>
      </c>
      <c r="D445" s="3" t="s">
        <v>336</v>
      </c>
      <c r="E445" s="1" t="s">
        <v>814</v>
      </c>
      <c r="F445" s="4">
        <v>538.74</v>
      </c>
      <c r="G445" s="1" t="s">
        <v>1103</v>
      </c>
    </row>
    <row r="446" spans="1:7" ht="30">
      <c r="A446" s="1" t="s">
        <v>1147</v>
      </c>
      <c r="B446" s="2">
        <v>2022</v>
      </c>
      <c r="C446" s="1" t="s">
        <v>1</v>
      </c>
      <c r="D446" s="3" t="s">
        <v>517</v>
      </c>
      <c r="E446" s="1" t="s">
        <v>8</v>
      </c>
      <c r="F446" s="4">
        <v>676.5</v>
      </c>
      <c r="G446" s="1" t="s">
        <v>1103</v>
      </c>
    </row>
    <row r="447" spans="1:7" ht="30">
      <c r="A447" s="1" t="s">
        <v>1105</v>
      </c>
      <c r="B447" s="2">
        <v>2017</v>
      </c>
      <c r="C447" s="1" t="s">
        <v>1</v>
      </c>
      <c r="D447" s="3" t="s">
        <v>518</v>
      </c>
      <c r="E447" s="1" t="s">
        <v>814</v>
      </c>
      <c r="F447" s="4">
        <v>623.61</v>
      </c>
      <c r="G447" s="1" t="s">
        <v>1103</v>
      </c>
    </row>
    <row r="448" spans="1:7" ht="30">
      <c r="A448" s="1" t="s">
        <v>1136</v>
      </c>
      <c r="B448" s="2">
        <v>2017</v>
      </c>
      <c r="C448" s="1" t="s">
        <v>1</v>
      </c>
      <c r="D448" s="3" t="s">
        <v>518</v>
      </c>
      <c r="E448" s="1" t="s">
        <v>814</v>
      </c>
      <c r="F448" s="4">
        <v>942.69</v>
      </c>
      <c r="G448" s="1" t="s">
        <v>1103</v>
      </c>
    </row>
    <row r="449" spans="1:7" ht="30">
      <c r="A449" s="1" t="s">
        <v>1147</v>
      </c>
      <c r="B449" s="2">
        <v>2022</v>
      </c>
      <c r="C449" s="1" t="s">
        <v>1</v>
      </c>
      <c r="D449" s="3" t="s">
        <v>519</v>
      </c>
      <c r="E449" s="1" t="s">
        <v>8</v>
      </c>
      <c r="F449" s="4">
        <v>676.5</v>
      </c>
      <c r="G449" s="1" t="s">
        <v>1103</v>
      </c>
    </row>
    <row r="450" spans="1:7" ht="30">
      <c r="A450" s="1" t="s">
        <v>1147</v>
      </c>
      <c r="B450" s="2">
        <v>2022</v>
      </c>
      <c r="C450" s="1" t="s">
        <v>1</v>
      </c>
      <c r="D450" s="3" t="s">
        <v>519</v>
      </c>
      <c r="E450" s="1" t="s">
        <v>8</v>
      </c>
      <c r="F450" s="4">
        <v>676.5</v>
      </c>
      <c r="G450" s="1" t="s">
        <v>1103</v>
      </c>
    </row>
    <row r="451" spans="1:7" ht="30">
      <c r="A451" s="1" t="s">
        <v>1147</v>
      </c>
      <c r="B451" s="2">
        <v>2022</v>
      </c>
      <c r="C451" s="1" t="s">
        <v>1</v>
      </c>
      <c r="D451" s="3" t="s">
        <v>519</v>
      </c>
      <c r="E451" s="1" t="s">
        <v>8</v>
      </c>
      <c r="F451" s="4">
        <v>676.5</v>
      </c>
      <c r="G451" s="1" t="s">
        <v>1103</v>
      </c>
    </row>
    <row r="452" spans="1:7" ht="30">
      <c r="A452" s="1" t="s">
        <v>1147</v>
      </c>
      <c r="B452" s="2">
        <v>2022</v>
      </c>
      <c r="C452" s="1" t="s">
        <v>1</v>
      </c>
      <c r="D452" s="3" t="s">
        <v>519</v>
      </c>
      <c r="E452" s="1" t="s">
        <v>8</v>
      </c>
      <c r="F452" s="4">
        <v>676.5</v>
      </c>
      <c r="G452" s="1" t="s">
        <v>1103</v>
      </c>
    </row>
    <row r="453" spans="1:7" ht="30">
      <c r="A453" s="1" t="s">
        <v>1147</v>
      </c>
      <c r="B453" s="2">
        <v>2022</v>
      </c>
      <c r="C453" s="1" t="s">
        <v>1</v>
      </c>
      <c r="D453" s="3" t="s">
        <v>520</v>
      </c>
      <c r="E453" s="1" t="s">
        <v>8</v>
      </c>
      <c r="F453" s="4">
        <v>676.5</v>
      </c>
      <c r="G453" s="1" t="s">
        <v>1103</v>
      </c>
    </row>
    <row r="454" spans="1:7" ht="30">
      <c r="A454" s="1" t="s">
        <v>1147</v>
      </c>
      <c r="B454" s="2">
        <v>2022</v>
      </c>
      <c r="C454" s="1" t="s">
        <v>1</v>
      </c>
      <c r="D454" s="3" t="s">
        <v>521</v>
      </c>
      <c r="E454" s="1" t="s">
        <v>8</v>
      </c>
      <c r="F454" s="4">
        <v>676.5</v>
      </c>
      <c r="G454" s="1" t="s">
        <v>1103</v>
      </c>
    </row>
    <row r="455" spans="1:7" ht="30">
      <c r="A455" s="1" t="s">
        <v>1147</v>
      </c>
      <c r="B455" s="2">
        <v>2022</v>
      </c>
      <c r="C455" s="1" t="s">
        <v>1</v>
      </c>
      <c r="D455" s="3" t="s">
        <v>521</v>
      </c>
      <c r="E455" s="1" t="s">
        <v>8</v>
      </c>
      <c r="F455" s="4">
        <v>676.5</v>
      </c>
      <c r="G455" s="1" t="s">
        <v>1103</v>
      </c>
    </row>
    <row r="456" spans="1:7" ht="30">
      <c r="A456" s="1" t="s">
        <v>1119</v>
      </c>
      <c r="B456" s="2">
        <v>2016</v>
      </c>
      <c r="C456" s="1" t="s">
        <v>1</v>
      </c>
      <c r="D456" s="3" t="s">
        <v>522</v>
      </c>
      <c r="E456" s="1" t="s">
        <v>814</v>
      </c>
      <c r="F456" s="4">
        <v>558.41999999999996</v>
      </c>
      <c r="G456" s="1" t="s">
        <v>1103</v>
      </c>
    </row>
    <row r="457" spans="1:7" ht="30">
      <c r="A457" s="1" t="s">
        <v>1111</v>
      </c>
      <c r="B457" s="2">
        <v>2014</v>
      </c>
      <c r="C457" s="1" t="s">
        <v>1</v>
      </c>
      <c r="D457" s="3" t="s">
        <v>522</v>
      </c>
      <c r="E457" s="1" t="s">
        <v>814</v>
      </c>
      <c r="F457" s="4">
        <v>466.39</v>
      </c>
      <c r="G457" s="1" t="s">
        <v>1103</v>
      </c>
    </row>
    <row r="458" spans="1:7" ht="30">
      <c r="A458" s="1" t="s">
        <v>1107</v>
      </c>
      <c r="B458" s="2">
        <v>2016</v>
      </c>
      <c r="C458" s="1" t="s">
        <v>1</v>
      </c>
      <c r="D458" s="3" t="s">
        <v>522</v>
      </c>
      <c r="E458" s="1" t="s">
        <v>814</v>
      </c>
      <c r="F458" s="4">
        <v>606.88</v>
      </c>
      <c r="G458" s="1" t="s">
        <v>1103</v>
      </c>
    </row>
    <row r="459" spans="1:7" ht="30">
      <c r="A459" s="1" t="s">
        <v>1107</v>
      </c>
      <c r="B459" s="2">
        <v>2015</v>
      </c>
      <c r="C459" s="1" t="s">
        <v>1</v>
      </c>
      <c r="D459" s="3" t="s">
        <v>522</v>
      </c>
      <c r="E459" s="1" t="s">
        <v>814</v>
      </c>
      <c r="F459" s="4">
        <v>538.74</v>
      </c>
      <c r="G459" s="1" t="s">
        <v>1103</v>
      </c>
    </row>
    <row r="460" spans="1:7" ht="30">
      <c r="A460" s="1" t="s">
        <v>1107</v>
      </c>
      <c r="B460" s="2">
        <v>2015</v>
      </c>
      <c r="C460" s="1" t="s">
        <v>1</v>
      </c>
      <c r="D460" s="3" t="s">
        <v>522</v>
      </c>
      <c r="E460" s="1" t="s">
        <v>814</v>
      </c>
      <c r="F460" s="4">
        <v>538.74</v>
      </c>
      <c r="G460" s="1" t="s">
        <v>1103</v>
      </c>
    </row>
    <row r="461" spans="1:7" ht="30">
      <c r="A461" s="1" t="s">
        <v>1107</v>
      </c>
      <c r="B461" s="2">
        <v>2015</v>
      </c>
      <c r="C461" s="1" t="s">
        <v>1</v>
      </c>
      <c r="D461" s="3" t="s">
        <v>522</v>
      </c>
      <c r="E461" s="1" t="s">
        <v>814</v>
      </c>
      <c r="F461" s="4">
        <v>538.74</v>
      </c>
      <c r="G461" s="1" t="s">
        <v>1103</v>
      </c>
    </row>
    <row r="462" spans="1:7" ht="30">
      <c r="A462" s="1" t="s">
        <v>1147</v>
      </c>
      <c r="B462" s="2">
        <v>2022</v>
      </c>
      <c r="C462" s="1" t="s">
        <v>1</v>
      </c>
      <c r="D462" s="3" t="s">
        <v>525</v>
      </c>
      <c r="E462" s="1" t="s">
        <v>8</v>
      </c>
      <c r="F462" s="4">
        <v>676.5</v>
      </c>
      <c r="G462" s="1" t="s">
        <v>1103</v>
      </c>
    </row>
    <row r="463" spans="1:7" ht="30">
      <c r="A463" s="1" t="s">
        <v>1107</v>
      </c>
      <c r="B463" s="2">
        <v>2015</v>
      </c>
      <c r="C463" s="1" t="s">
        <v>1</v>
      </c>
      <c r="D463" s="3" t="s">
        <v>525</v>
      </c>
      <c r="E463" s="1" t="s">
        <v>814</v>
      </c>
      <c r="F463" s="4">
        <v>538.74</v>
      </c>
      <c r="G463" s="1" t="s">
        <v>1103</v>
      </c>
    </row>
    <row r="464" spans="1:7" ht="30">
      <c r="A464" s="1" t="s">
        <v>1105</v>
      </c>
      <c r="B464" s="2">
        <v>2017</v>
      </c>
      <c r="C464" s="1" t="s">
        <v>1</v>
      </c>
      <c r="D464" s="3" t="s">
        <v>525</v>
      </c>
      <c r="E464" s="1" t="s">
        <v>814</v>
      </c>
      <c r="F464" s="4">
        <v>623.61</v>
      </c>
      <c r="G464" s="1" t="s">
        <v>1103</v>
      </c>
    </row>
    <row r="465" spans="1:7" ht="30">
      <c r="A465" s="1" t="s">
        <v>1135</v>
      </c>
      <c r="B465" s="2">
        <v>2018</v>
      </c>
      <c r="C465" s="1" t="s">
        <v>1</v>
      </c>
      <c r="D465" s="3" t="s">
        <v>525</v>
      </c>
      <c r="E465" s="1" t="s">
        <v>814</v>
      </c>
      <c r="F465" s="4">
        <v>565</v>
      </c>
      <c r="G465" s="1" t="s">
        <v>1103</v>
      </c>
    </row>
    <row r="466" spans="1:7" ht="30">
      <c r="A466" s="1" t="s">
        <v>1151</v>
      </c>
      <c r="B466" s="2">
        <v>2013</v>
      </c>
      <c r="C466" s="1" t="s">
        <v>1</v>
      </c>
      <c r="D466" s="3" t="s">
        <v>525</v>
      </c>
      <c r="E466" s="1" t="s">
        <v>814</v>
      </c>
      <c r="F466" s="4">
        <v>596.54999999999995</v>
      </c>
      <c r="G466" s="1" t="s">
        <v>1103</v>
      </c>
    </row>
    <row r="467" spans="1:7" ht="30">
      <c r="A467" s="1" t="s">
        <v>1147</v>
      </c>
      <c r="B467" s="2">
        <v>2022</v>
      </c>
      <c r="C467" s="1" t="s">
        <v>1</v>
      </c>
      <c r="D467" s="3" t="s">
        <v>525</v>
      </c>
      <c r="E467" s="1" t="s">
        <v>8</v>
      </c>
      <c r="F467" s="4">
        <v>676.5</v>
      </c>
      <c r="G467" s="1" t="s">
        <v>1103</v>
      </c>
    </row>
    <row r="468" spans="1:7" ht="30">
      <c r="A468" s="1" t="s">
        <v>1107</v>
      </c>
      <c r="B468" s="2">
        <v>2015</v>
      </c>
      <c r="C468" s="1" t="s">
        <v>1</v>
      </c>
      <c r="D468" s="3" t="s">
        <v>337</v>
      </c>
      <c r="E468" s="1" t="s">
        <v>814</v>
      </c>
      <c r="F468" s="4">
        <v>538.74</v>
      </c>
      <c r="G468" s="1" t="s">
        <v>1103</v>
      </c>
    </row>
    <row r="469" spans="1:7" ht="30">
      <c r="A469" s="1" t="s">
        <v>1150</v>
      </c>
      <c r="B469" s="2">
        <v>2019</v>
      </c>
      <c r="C469" s="1" t="s">
        <v>1</v>
      </c>
      <c r="D469" s="3" t="s">
        <v>337</v>
      </c>
      <c r="E469" s="1" t="s">
        <v>814</v>
      </c>
      <c r="F469" s="4">
        <v>763.83</v>
      </c>
      <c r="G469" s="1" t="s">
        <v>1103</v>
      </c>
    </row>
    <row r="470" spans="1:7" ht="30">
      <c r="A470" s="1" t="s">
        <v>1147</v>
      </c>
      <c r="B470" s="2">
        <v>2022</v>
      </c>
      <c r="C470" s="1" t="s">
        <v>1</v>
      </c>
      <c r="D470" s="3" t="s">
        <v>337</v>
      </c>
      <c r="E470" s="1" t="s">
        <v>8</v>
      </c>
      <c r="F470" s="4">
        <v>676.5</v>
      </c>
      <c r="G470" s="1" t="s">
        <v>1103</v>
      </c>
    </row>
    <row r="471" spans="1:7" ht="30">
      <c r="A471" s="1" t="s">
        <v>1147</v>
      </c>
      <c r="B471" s="2">
        <v>2022</v>
      </c>
      <c r="C471" s="1" t="s">
        <v>1</v>
      </c>
      <c r="D471" s="3" t="s">
        <v>337</v>
      </c>
      <c r="E471" s="1" t="s">
        <v>8</v>
      </c>
      <c r="F471" s="4">
        <v>676.5</v>
      </c>
      <c r="G471" s="1" t="s">
        <v>1103</v>
      </c>
    </row>
    <row r="472" spans="1:7" ht="30">
      <c r="A472" s="1" t="s">
        <v>1107</v>
      </c>
      <c r="B472" s="2">
        <v>2015</v>
      </c>
      <c r="C472" s="1" t="s">
        <v>1</v>
      </c>
      <c r="D472" s="3" t="s">
        <v>526</v>
      </c>
      <c r="E472" s="1" t="s">
        <v>814</v>
      </c>
      <c r="F472" s="4">
        <v>538.74</v>
      </c>
      <c r="G472" s="1" t="s">
        <v>1103</v>
      </c>
    </row>
    <row r="473" spans="1:7" ht="30">
      <c r="A473" s="1" t="s">
        <v>1105</v>
      </c>
      <c r="B473" s="2">
        <v>2017</v>
      </c>
      <c r="C473" s="1" t="s">
        <v>1</v>
      </c>
      <c r="D473" s="3" t="s">
        <v>526</v>
      </c>
      <c r="E473" s="1" t="s">
        <v>814</v>
      </c>
      <c r="F473" s="4">
        <v>623.61</v>
      </c>
      <c r="G473" s="1" t="s">
        <v>1103</v>
      </c>
    </row>
    <row r="474" spans="1:7" ht="30">
      <c r="A474" s="1" t="s">
        <v>1117</v>
      </c>
      <c r="B474" s="2">
        <v>2014</v>
      </c>
      <c r="C474" s="1" t="s">
        <v>1</v>
      </c>
      <c r="D474" s="3" t="s">
        <v>526</v>
      </c>
      <c r="E474" s="1" t="s">
        <v>814</v>
      </c>
      <c r="F474" s="4">
        <v>383.91</v>
      </c>
      <c r="G474" s="1" t="s">
        <v>1103</v>
      </c>
    </row>
    <row r="475" spans="1:7" ht="30">
      <c r="A475" s="1" t="s">
        <v>1107</v>
      </c>
      <c r="B475" s="2">
        <v>2015</v>
      </c>
      <c r="C475" s="1" t="s">
        <v>1</v>
      </c>
      <c r="D475" s="3" t="s">
        <v>526</v>
      </c>
      <c r="E475" s="1" t="s">
        <v>814</v>
      </c>
      <c r="F475" s="4">
        <v>538.74</v>
      </c>
      <c r="G475" s="1" t="s">
        <v>1103</v>
      </c>
    </row>
    <row r="476" spans="1:7" ht="30">
      <c r="A476" s="1" t="s">
        <v>1107</v>
      </c>
      <c r="B476" s="2">
        <v>2015</v>
      </c>
      <c r="C476" s="1" t="s">
        <v>1</v>
      </c>
      <c r="D476" s="3" t="s">
        <v>526</v>
      </c>
      <c r="E476" s="1" t="s">
        <v>814</v>
      </c>
      <c r="F476" s="4">
        <v>538.74</v>
      </c>
      <c r="G476" s="1" t="s">
        <v>1103</v>
      </c>
    </row>
    <row r="477" spans="1:7" ht="30">
      <c r="A477" s="1" t="s">
        <v>1147</v>
      </c>
      <c r="B477" s="2">
        <v>2022</v>
      </c>
      <c r="C477" s="1" t="s">
        <v>1</v>
      </c>
      <c r="D477" s="3" t="s">
        <v>527</v>
      </c>
      <c r="E477" s="1" t="s">
        <v>8</v>
      </c>
      <c r="F477" s="4">
        <v>676.5</v>
      </c>
      <c r="G477" s="1" t="s">
        <v>1103</v>
      </c>
    </row>
    <row r="478" spans="1:7" ht="30">
      <c r="A478" s="1" t="s">
        <v>1147</v>
      </c>
      <c r="B478" s="2">
        <v>2022</v>
      </c>
      <c r="C478" s="1" t="s">
        <v>1</v>
      </c>
      <c r="D478" s="3" t="s">
        <v>527</v>
      </c>
      <c r="E478" s="1" t="s">
        <v>8</v>
      </c>
      <c r="F478" s="4">
        <v>676.5</v>
      </c>
      <c r="G478" s="1" t="s">
        <v>1103</v>
      </c>
    </row>
    <row r="479" spans="1:7" ht="30">
      <c r="A479" s="1" t="s">
        <v>1147</v>
      </c>
      <c r="B479" s="2">
        <v>2022</v>
      </c>
      <c r="C479" s="1" t="s">
        <v>1</v>
      </c>
      <c r="D479" s="3" t="s">
        <v>338</v>
      </c>
      <c r="E479" s="1" t="s">
        <v>814</v>
      </c>
      <c r="F479" s="4">
        <v>676.5</v>
      </c>
      <c r="G479" s="1" t="s">
        <v>1103</v>
      </c>
    </row>
    <row r="480" spans="1:7" ht="30">
      <c r="A480" s="1" t="s">
        <v>1147</v>
      </c>
      <c r="B480" s="2">
        <v>2022</v>
      </c>
      <c r="C480" s="1" t="s">
        <v>1</v>
      </c>
      <c r="D480" s="3" t="s">
        <v>338</v>
      </c>
      <c r="E480" s="1" t="s">
        <v>8</v>
      </c>
      <c r="F480" s="4">
        <v>676.5</v>
      </c>
      <c r="G480" s="1" t="s">
        <v>1103</v>
      </c>
    </row>
    <row r="481" spans="1:7" ht="30">
      <c r="A481" s="1" t="s">
        <v>1117</v>
      </c>
      <c r="B481" s="2">
        <v>2014</v>
      </c>
      <c r="C481" s="1" t="s">
        <v>1</v>
      </c>
      <c r="D481" s="3" t="s">
        <v>529</v>
      </c>
      <c r="E481" s="1" t="s">
        <v>814</v>
      </c>
      <c r="F481" s="4">
        <v>383.91</v>
      </c>
      <c r="G481" s="1" t="s">
        <v>1103</v>
      </c>
    </row>
    <row r="482" spans="1:7" ht="30">
      <c r="A482" s="1" t="s">
        <v>1117</v>
      </c>
      <c r="B482" s="2">
        <v>2014</v>
      </c>
      <c r="C482" s="1" t="s">
        <v>1</v>
      </c>
      <c r="D482" s="3" t="s">
        <v>529</v>
      </c>
      <c r="E482" s="1" t="s">
        <v>814</v>
      </c>
      <c r="F482" s="4">
        <v>383.91</v>
      </c>
      <c r="G482" s="1" t="s">
        <v>1103</v>
      </c>
    </row>
    <row r="483" spans="1:7" ht="30">
      <c r="A483" s="1" t="s">
        <v>1117</v>
      </c>
      <c r="B483" s="2">
        <v>2014</v>
      </c>
      <c r="C483" s="1" t="s">
        <v>1</v>
      </c>
      <c r="D483" s="3" t="s">
        <v>529</v>
      </c>
      <c r="E483" s="1" t="s">
        <v>814</v>
      </c>
      <c r="F483" s="4">
        <v>383.91</v>
      </c>
      <c r="G483" s="1" t="s">
        <v>1103</v>
      </c>
    </row>
    <row r="484" spans="1:7" ht="30">
      <c r="A484" s="1" t="s">
        <v>1111</v>
      </c>
      <c r="B484" s="2">
        <v>2014</v>
      </c>
      <c r="C484" s="1" t="s">
        <v>1</v>
      </c>
      <c r="D484" s="3" t="s">
        <v>529</v>
      </c>
      <c r="E484" s="1" t="s">
        <v>814</v>
      </c>
      <c r="F484" s="4">
        <v>466.39</v>
      </c>
      <c r="G484" s="1" t="s">
        <v>1103</v>
      </c>
    </row>
    <row r="485" spans="1:7" ht="30">
      <c r="A485" s="1" t="s">
        <v>1107</v>
      </c>
      <c r="B485" s="2">
        <v>2015</v>
      </c>
      <c r="C485" s="1" t="s">
        <v>1</v>
      </c>
      <c r="D485" s="3" t="s">
        <v>529</v>
      </c>
      <c r="E485" s="1" t="s">
        <v>814</v>
      </c>
      <c r="F485" s="4">
        <v>513.98</v>
      </c>
      <c r="G485" s="1" t="s">
        <v>1103</v>
      </c>
    </row>
    <row r="486" spans="1:7" ht="30">
      <c r="A486" s="1" t="s">
        <v>1119</v>
      </c>
      <c r="B486" s="2">
        <v>2016</v>
      </c>
      <c r="C486" s="1" t="s">
        <v>1</v>
      </c>
      <c r="D486" s="3" t="s">
        <v>530</v>
      </c>
      <c r="E486" s="1" t="s">
        <v>814</v>
      </c>
      <c r="F486" s="4">
        <v>558.41999999999996</v>
      </c>
      <c r="G486" s="1" t="s">
        <v>1103</v>
      </c>
    </row>
    <row r="487" spans="1:7" ht="30">
      <c r="A487" s="1" t="s">
        <v>1107</v>
      </c>
      <c r="B487" s="2">
        <v>2015</v>
      </c>
      <c r="C487" s="1" t="s">
        <v>1</v>
      </c>
      <c r="D487" s="3" t="s">
        <v>530</v>
      </c>
      <c r="E487" s="1" t="s">
        <v>814</v>
      </c>
      <c r="F487" s="4">
        <v>538.74</v>
      </c>
      <c r="G487" s="1" t="s">
        <v>1103</v>
      </c>
    </row>
    <row r="488" spans="1:7" ht="30">
      <c r="A488" s="1" t="s">
        <v>1135</v>
      </c>
      <c r="B488" s="2">
        <v>2018</v>
      </c>
      <c r="C488" s="1" t="s">
        <v>1</v>
      </c>
      <c r="D488" s="3" t="s">
        <v>530</v>
      </c>
      <c r="E488" s="1" t="s">
        <v>814</v>
      </c>
      <c r="F488" s="4">
        <v>565</v>
      </c>
      <c r="G488" s="1" t="s">
        <v>1103</v>
      </c>
    </row>
    <row r="489" spans="1:7" ht="30">
      <c r="A489" s="1" t="s">
        <v>1107</v>
      </c>
      <c r="B489" s="2">
        <v>2015</v>
      </c>
      <c r="C489" s="1" t="s">
        <v>1</v>
      </c>
      <c r="D489" s="3" t="s">
        <v>531</v>
      </c>
      <c r="E489" s="1" t="s">
        <v>814</v>
      </c>
      <c r="F489" s="4">
        <v>538.74</v>
      </c>
      <c r="G489" s="1" t="s">
        <v>1103</v>
      </c>
    </row>
    <row r="490" spans="1:7" ht="30">
      <c r="A490" s="1" t="s">
        <v>1117</v>
      </c>
      <c r="B490" s="2">
        <v>2014</v>
      </c>
      <c r="C490" s="1" t="s">
        <v>1</v>
      </c>
      <c r="D490" s="3" t="s">
        <v>531</v>
      </c>
      <c r="E490" s="1" t="s">
        <v>814</v>
      </c>
      <c r="F490" s="4">
        <v>383.91</v>
      </c>
      <c r="G490" s="1" t="s">
        <v>1103</v>
      </c>
    </row>
    <row r="491" spans="1:7" ht="30">
      <c r="A491" s="1" t="s">
        <v>1111</v>
      </c>
      <c r="B491" s="2">
        <v>2014</v>
      </c>
      <c r="C491" s="1" t="s">
        <v>1</v>
      </c>
      <c r="D491" s="3" t="s">
        <v>531</v>
      </c>
      <c r="E491" s="1" t="s">
        <v>814</v>
      </c>
      <c r="F491" s="4">
        <v>466.39</v>
      </c>
      <c r="G491" s="1" t="s">
        <v>1103</v>
      </c>
    </row>
    <row r="492" spans="1:7" ht="30">
      <c r="A492" s="1" t="s">
        <v>1111</v>
      </c>
      <c r="B492" s="2">
        <v>2014</v>
      </c>
      <c r="C492" s="1" t="s">
        <v>1</v>
      </c>
      <c r="D492" s="3" t="s">
        <v>531</v>
      </c>
      <c r="E492" s="1" t="s">
        <v>814</v>
      </c>
      <c r="F492" s="4">
        <v>466.39</v>
      </c>
      <c r="G492" s="1" t="s">
        <v>1103</v>
      </c>
    </row>
    <row r="493" spans="1:7" ht="30">
      <c r="A493" s="1" t="s">
        <v>1107</v>
      </c>
      <c r="B493" s="2">
        <v>2015</v>
      </c>
      <c r="C493" s="1" t="s">
        <v>1</v>
      </c>
      <c r="D493" s="3" t="s">
        <v>531</v>
      </c>
      <c r="E493" s="1" t="s">
        <v>814</v>
      </c>
      <c r="F493" s="4">
        <v>513.98</v>
      </c>
      <c r="G493" s="1" t="s">
        <v>1103</v>
      </c>
    </row>
    <row r="494" spans="1:7" ht="30">
      <c r="A494" s="1" t="s">
        <v>1117</v>
      </c>
      <c r="B494" s="2">
        <v>2014</v>
      </c>
      <c r="C494" s="1" t="s">
        <v>1</v>
      </c>
      <c r="D494" s="3" t="s">
        <v>531</v>
      </c>
      <c r="E494" s="1" t="s">
        <v>814</v>
      </c>
      <c r="F494" s="4">
        <v>383.91</v>
      </c>
      <c r="G494" s="1" t="s">
        <v>1103</v>
      </c>
    </row>
    <row r="495" spans="1:7" ht="30">
      <c r="A495" s="1" t="s">
        <v>1105</v>
      </c>
      <c r="B495" s="2">
        <v>2017</v>
      </c>
      <c r="C495" s="1" t="s">
        <v>1</v>
      </c>
      <c r="D495" s="3" t="s">
        <v>531</v>
      </c>
      <c r="E495" s="1" t="s">
        <v>814</v>
      </c>
      <c r="F495" s="4">
        <v>623.61</v>
      </c>
      <c r="G495" s="1" t="s">
        <v>1103</v>
      </c>
    </row>
    <row r="496" spans="1:7" ht="30">
      <c r="A496" s="1" t="s">
        <v>1105</v>
      </c>
      <c r="B496" s="2">
        <v>2017</v>
      </c>
      <c r="C496" s="1" t="s">
        <v>1</v>
      </c>
      <c r="D496" s="3" t="s">
        <v>531</v>
      </c>
      <c r="E496" s="1" t="s">
        <v>814</v>
      </c>
      <c r="F496" s="4">
        <v>623.61</v>
      </c>
      <c r="G496" s="1" t="s">
        <v>1103</v>
      </c>
    </row>
    <row r="497" spans="1:7" ht="30">
      <c r="A497" s="1" t="s">
        <v>1107</v>
      </c>
      <c r="B497" s="2">
        <v>2015</v>
      </c>
      <c r="C497" s="1" t="s">
        <v>1</v>
      </c>
      <c r="D497" s="3" t="s">
        <v>531</v>
      </c>
      <c r="E497" s="1" t="s">
        <v>814</v>
      </c>
      <c r="F497" s="4">
        <v>538.74</v>
      </c>
      <c r="G497" s="1" t="s">
        <v>1103</v>
      </c>
    </row>
    <row r="498" spans="1:7" ht="30">
      <c r="A498" s="1" t="s">
        <v>1147</v>
      </c>
      <c r="B498" s="2">
        <v>2022</v>
      </c>
      <c r="C498" s="1" t="s">
        <v>1</v>
      </c>
      <c r="D498" s="3" t="s">
        <v>339</v>
      </c>
      <c r="E498" s="1" t="s">
        <v>814</v>
      </c>
      <c r="F498" s="4">
        <v>676.5</v>
      </c>
      <c r="G498" s="1" t="s">
        <v>1103</v>
      </c>
    </row>
    <row r="499" spans="1:7" ht="30">
      <c r="A499" s="1" t="s">
        <v>1147</v>
      </c>
      <c r="B499" s="2">
        <v>2022</v>
      </c>
      <c r="C499" s="1" t="s">
        <v>1</v>
      </c>
      <c r="D499" s="3" t="s">
        <v>339</v>
      </c>
      <c r="E499" s="1" t="s">
        <v>814</v>
      </c>
      <c r="F499" s="4">
        <v>676.5</v>
      </c>
      <c r="G499" s="1" t="s">
        <v>1103</v>
      </c>
    </row>
    <row r="500" spans="1:7" ht="30">
      <c r="A500" s="1" t="s">
        <v>1147</v>
      </c>
      <c r="B500" s="2">
        <v>2022</v>
      </c>
      <c r="C500" s="1" t="s">
        <v>1</v>
      </c>
      <c r="D500" s="3" t="s">
        <v>339</v>
      </c>
      <c r="E500" s="1" t="s">
        <v>8</v>
      </c>
      <c r="F500" s="4">
        <v>676.5</v>
      </c>
      <c r="G500" s="1" t="s">
        <v>1103</v>
      </c>
    </row>
    <row r="501" spans="1:7" ht="30">
      <c r="A501" s="1" t="s">
        <v>1107</v>
      </c>
      <c r="B501" s="2">
        <v>2015</v>
      </c>
      <c r="C501" s="1" t="s">
        <v>1</v>
      </c>
      <c r="D501" s="3" t="s">
        <v>339</v>
      </c>
      <c r="E501" s="1" t="s">
        <v>814</v>
      </c>
      <c r="F501" s="4">
        <v>538.74</v>
      </c>
      <c r="G501" s="1" t="s">
        <v>1103</v>
      </c>
    </row>
    <row r="502" spans="1:7" ht="30">
      <c r="A502" s="1" t="s">
        <v>1107</v>
      </c>
      <c r="B502" s="2">
        <v>2015</v>
      </c>
      <c r="C502" s="1" t="s">
        <v>1</v>
      </c>
      <c r="D502" s="3" t="s">
        <v>339</v>
      </c>
      <c r="E502" s="1" t="s">
        <v>814</v>
      </c>
      <c r="F502" s="4">
        <v>513.98</v>
      </c>
      <c r="G502" s="1" t="s">
        <v>1103</v>
      </c>
    </row>
    <row r="503" spans="1:7" ht="30">
      <c r="A503" s="1" t="s">
        <v>1147</v>
      </c>
      <c r="B503" s="2">
        <v>2022</v>
      </c>
      <c r="C503" s="1" t="s">
        <v>1</v>
      </c>
      <c r="D503" s="3" t="s">
        <v>339</v>
      </c>
      <c r="E503" s="1" t="s">
        <v>8</v>
      </c>
      <c r="F503" s="4">
        <v>676.5</v>
      </c>
      <c r="G503" s="1" t="s">
        <v>1103</v>
      </c>
    </row>
    <row r="504" spans="1:7" ht="30">
      <c r="A504" s="1" t="s">
        <v>1107</v>
      </c>
      <c r="B504" s="2">
        <v>2015</v>
      </c>
      <c r="C504" s="1" t="s">
        <v>1</v>
      </c>
      <c r="D504" s="3" t="s">
        <v>339</v>
      </c>
      <c r="E504" s="1" t="s">
        <v>814</v>
      </c>
      <c r="F504" s="4">
        <v>538.74</v>
      </c>
      <c r="G504" s="1" t="s">
        <v>1103</v>
      </c>
    </row>
    <row r="505" spans="1:7" ht="30">
      <c r="A505" s="1" t="s">
        <v>1147</v>
      </c>
      <c r="B505" s="2">
        <v>2022</v>
      </c>
      <c r="C505" s="1" t="s">
        <v>1</v>
      </c>
      <c r="D505" s="3" t="s">
        <v>339</v>
      </c>
      <c r="E505" s="1" t="s">
        <v>814</v>
      </c>
      <c r="F505" s="4">
        <v>676.5</v>
      </c>
      <c r="G505" s="1" t="s">
        <v>1103</v>
      </c>
    </row>
    <row r="506" spans="1:7" ht="30">
      <c r="A506" s="1" t="s">
        <v>1147</v>
      </c>
      <c r="B506" s="2">
        <v>2022</v>
      </c>
      <c r="C506" s="1" t="s">
        <v>1</v>
      </c>
      <c r="D506" s="3" t="s">
        <v>339</v>
      </c>
      <c r="E506" s="1" t="s">
        <v>8</v>
      </c>
      <c r="F506" s="4">
        <v>676.5</v>
      </c>
      <c r="G506" s="1" t="s">
        <v>1103</v>
      </c>
    </row>
    <row r="507" spans="1:7" ht="30">
      <c r="A507" s="1" t="s">
        <v>1147</v>
      </c>
      <c r="B507" s="2">
        <v>2022</v>
      </c>
      <c r="C507" s="1" t="s">
        <v>1</v>
      </c>
      <c r="D507" s="3" t="s">
        <v>339</v>
      </c>
      <c r="E507" s="1" t="s">
        <v>8</v>
      </c>
      <c r="F507" s="4">
        <v>676.5</v>
      </c>
      <c r="G507" s="1" t="s">
        <v>1103</v>
      </c>
    </row>
    <row r="508" spans="1:7" ht="30">
      <c r="A508" s="1" t="s">
        <v>1107</v>
      </c>
      <c r="B508" s="2">
        <v>2015</v>
      </c>
      <c r="C508" s="1" t="s">
        <v>1</v>
      </c>
      <c r="D508" s="3" t="s">
        <v>532</v>
      </c>
      <c r="E508" s="1" t="s">
        <v>814</v>
      </c>
      <c r="F508" s="4">
        <v>538.74</v>
      </c>
      <c r="G508" s="1" t="s">
        <v>1103</v>
      </c>
    </row>
    <row r="509" spans="1:7" ht="30">
      <c r="A509" s="1" t="s">
        <v>1105</v>
      </c>
      <c r="B509" s="2">
        <v>2017</v>
      </c>
      <c r="C509" s="1" t="s">
        <v>1</v>
      </c>
      <c r="D509" s="3" t="s">
        <v>340</v>
      </c>
      <c r="E509" s="1" t="s">
        <v>814</v>
      </c>
      <c r="F509" s="4">
        <v>623.61</v>
      </c>
      <c r="G509" s="1" t="s">
        <v>1103</v>
      </c>
    </row>
    <row r="510" spans="1:7" ht="30">
      <c r="A510" s="1" t="s">
        <v>1107</v>
      </c>
      <c r="B510" s="2">
        <v>2015</v>
      </c>
      <c r="C510" s="1" t="s">
        <v>1</v>
      </c>
      <c r="D510" s="3" t="s">
        <v>533</v>
      </c>
      <c r="E510" s="1" t="s">
        <v>814</v>
      </c>
      <c r="F510" s="4">
        <v>513.98</v>
      </c>
      <c r="G510" s="1" t="s">
        <v>1103</v>
      </c>
    </row>
    <row r="511" spans="1:7" ht="30">
      <c r="A511" s="1" t="s">
        <v>1107</v>
      </c>
      <c r="B511" s="2">
        <v>2015</v>
      </c>
      <c r="C511" s="1" t="s">
        <v>1</v>
      </c>
      <c r="D511" s="3" t="s">
        <v>533</v>
      </c>
      <c r="E511" s="1" t="s">
        <v>814</v>
      </c>
      <c r="F511" s="4">
        <v>513.98</v>
      </c>
      <c r="G511" s="1" t="s">
        <v>1103</v>
      </c>
    </row>
    <row r="512" spans="1:7" ht="30">
      <c r="A512" s="1" t="s">
        <v>1107</v>
      </c>
      <c r="B512" s="2">
        <v>2015</v>
      </c>
      <c r="C512" s="1" t="s">
        <v>1</v>
      </c>
      <c r="D512" s="3" t="s">
        <v>533</v>
      </c>
      <c r="E512" s="1" t="s">
        <v>814</v>
      </c>
      <c r="F512" s="4">
        <v>513.98</v>
      </c>
      <c r="G512" s="1" t="s">
        <v>1103</v>
      </c>
    </row>
    <row r="513" spans="1:7" ht="30">
      <c r="A513" s="1" t="s">
        <v>1107</v>
      </c>
      <c r="B513" s="2">
        <v>2015</v>
      </c>
      <c r="C513" s="1" t="s">
        <v>1</v>
      </c>
      <c r="D513" s="3" t="s">
        <v>533</v>
      </c>
      <c r="E513" s="1" t="s">
        <v>814</v>
      </c>
      <c r="F513" s="4">
        <v>513.98</v>
      </c>
      <c r="G513" s="1" t="s">
        <v>1103</v>
      </c>
    </row>
    <row r="514" spans="1:7" ht="30">
      <c r="A514" s="1" t="s">
        <v>1135</v>
      </c>
      <c r="B514" s="2">
        <v>2018</v>
      </c>
      <c r="C514" s="1" t="s">
        <v>1</v>
      </c>
      <c r="D514" s="3" t="s">
        <v>533</v>
      </c>
      <c r="E514" s="1" t="s">
        <v>814</v>
      </c>
      <c r="F514" s="4">
        <v>565</v>
      </c>
      <c r="G514" s="1" t="s">
        <v>1103</v>
      </c>
    </row>
    <row r="515" spans="1:7" ht="30">
      <c r="A515" s="1" t="s">
        <v>1119</v>
      </c>
      <c r="B515" s="2">
        <v>2016</v>
      </c>
      <c r="C515" s="1" t="s">
        <v>1</v>
      </c>
      <c r="D515" s="3" t="s">
        <v>533</v>
      </c>
      <c r="E515" s="1" t="s">
        <v>814</v>
      </c>
      <c r="F515" s="4">
        <v>558.41999999999996</v>
      </c>
      <c r="G515" s="1" t="s">
        <v>1103</v>
      </c>
    </row>
    <row r="516" spans="1:7" ht="30">
      <c r="A516" s="1" t="s">
        <v>1105</v>
      </c>
      <c r="B516" s="2">
        <v>2017</v>
      </c>
      <c r="C516" s="1" t="s">
        <v>1</v>
      </c>
      <c r="D516" s="3" t="s">
        <v>533</v>
      </c>
      <c r="E516" s="1" t="s">
        <v>814</v>
      </c>
      <c r="F516" s="4">
        <v>623.61</v>
      </c>
      <c r="G516" s="1" t="s">
        <v>1103</v>
      </c>
    </row>
    <row r="517" spans="1:7" ht="30">
      <c r="A517" s="1" t="s">
        <v>1107</v>
      </c>
      <c r="B517" s="2">
        <v>2015</v>
      </c>
      <c r="C517" s="1" t="s">
        <v>1</v>
      </c>
      <c r="D517" s="3" t="s">
        <v>533</v>
      </c>
      <c r="E517" s="1" t="s">
        <v>814</v>
      </c>
      <c r="F517" s="4">
        <v>538.74</v>
      </c>
      <c r="G517" s="1" t="s">
        <v>1103</v>
      </c>
    </row>
    <row r="518" spans="1:7" ht="30">
      <c r="A518" s="1" t="s">
        <v>1139</v>
      </c>
      <c r="B518" s="2">
        <v>2013</v>
      </c>
      <c r="C518" s="1" t="s">
        <v>1</v>
      </c>
      <c r="D518" s="3" t="s">
        <v>534</v>
      </c>
      <c r="E518" s="1" t="s">
        <v>814</v>
      </c>
      <c r="F518" s="4">
        <v>553</v>
      </c>
      <c r="G518" s="1" t="s">
        <v>1103</v>
      </c>
    </row>
    <row r="519" spans="1:7" ht="30">
      <c r="A519" s="1" t="s">
        <v>1107</v>
      </c>
      <c r="B519" s="2">
        <v>2015</v>
      </c>
      <c r="C519" s="1" t="s">
        <v>1</v>
      </c>
      <c r="D519" s="3" t="s">
        <v>534</v>
      </c>
      <c r="E519" s="1" t="s">
        <v>814</v>
      </c>
      <c r="F519" s="4">
        <v>538.74</v>
      </c>
      <c r="G519" s="1" t="s">
        <v>1103</v>
      </c>
    </row>
    <row r="520" spans="1:7" ht="30">
      <c r="A520" s="1" t="s">
        <v>1107</v>
      </c>
      <c r="B520" s="2">
        <v>2015</v>
      </c>
      <c r="C520" s="1" t="s">
        <v>1</v>
      </c>
      <c r="D520" s="3" t="s">
        <v>534</v>
      </c>
      <c r="E520" s="1" t="s">
        <v>814</v>
      </c>
      <c r="F520" s="4">
        <v>513.98</v>
      </c>
      <c r="G520" s="1" t="s">
        <v>1103</v>
      </c>
    </row>
    <row r="521" spans="1:7" ht="30">
      <c r="A521" s="1" t="s">
        <v>1147</v>
      </c>
      <c r="B521" s="2">
        <v>2022</v>
      </c>
      <c r="C521" s="1" t="s">
        <v>1</v>
      </c>
      <c r="D521" s="3" t="s">
        <v>534</v>
      </c>
      <c r="E521" s="1" t="s">
        <v>8</v>
      </c>
      <c r="F521" s="4">
        <v>676.5</v>
      </c>
      <c r="G521" s="1" t="s">
        <v>1103</v>
      </c>
    </row>
    <row r="522" spans="1:7" ht="30">
      <c r="A522" s="1" t="s">
        <v>1107</v>
      </c>
      <c r="B522" s="2">
        <v>2015</v>
      </c>
      <c r="C522" s="1" t="s">
        <v>1</v>
      </c>
      <c r="D522" s="3" t="s">
        <v>534</v>
      </c>
      <c r="E522" s="1" t="s">
        <v>814</v>
      </c>
      <c r="F522" s="4">
        <v>538.74</v>
      </c>
      <c r="G522" s="1" t="s">
        <v>1103</v>
      </c>
    </row>
    <row r="523" spans="1:7" ht="30">
      <c r="A523" s="1" t="s">
        <v>1107</v>
      </c>
      <c r="B523" s="2">
        <v>2015</v>
      </c>
      <c r="C523" s="1" t="s">
        <v>1</v>
      </c>
      <c r="D523" s="3" t="s">
        <v>534</v>
      </c>
      <c r="E523" s="1" t="s">
        <v>814</v>
      </c>
      <c r="F523" s="4">
        <v>538.74</v>
      </c>
      <c r="G523" s="1" t="s">
        <v>1103</v>
      </c>
    </row>
    <row r="524" spans="1:7" ht="30">
      <c r="A524" s="1" t="s">
        <v>1107</v>
      </c>
      <c r="B524" s="2">
        <v>2015</v>
      </c>
      <c r="C524" s="1" t="s">
        <v>1</v>
      </c>
      <c r="D524" s="3" t="s">
        <v>534</v>
      </c>
      <c r="E524" s="1" t="s">
        <v>814</v>
      </c>
      <c r="F524" s="4">
        <v>538.74</v>
      </c>
      <c r="G524" s="1" t="s">
        <v>1103</v>
      </c>
    </row>
    <row r="525" spans="1:7" ht="30">
      <c r="A525" s="1" t="s">
        <v>1107</v>
      </c>
      <c r="B525" s="2">
        <v>2015</v>
      </c>
      <c r="C525" s="1" t="s">
        <v>1</v>
      </c>
      <c r="D525" s="3" t="s">
        <v>534</v>
      </c>
      <c r="E525" s="1" t="s">
        <v>814</v>
      </c>
      <c r="F525" s="4">
        <v>538.74</v>
      </c>
      <c r="G525" s="1" t="s">
        <v>1103</v>
      </c>
    </row>
    <row r="526" spans="1:7" ht="30">
      <c r="A526" s="1" t="s">
        <v>1107</v>
      </c>
      <c r="B526" s="2">
        <v>2015</v>
      </c>
      <c r="C526" s="1" t="s">
        <v>1</v>
      </c>
      <c r="D526" s="3" t="s">
        <v>534</v>
      </c>
      <c r="E526" s="1" t="s">
        <v>814</v>
      </c>
      <c r="F526" s="4">
        <v>538.74</v>
      </c>
      <c r="G526" s="1" t="s">
        <v>1103</v>
      </c>
    </row>
    <row r="527" spans="1:7" ht="30">
      <c r="A527" s="1" t="s">
        <v>1136</v>
      </c>
      <c r="B527" s="2">
        <v>2017</v>
      </c>
      <c r="C527" s="1" t="s">
        <v>1</v>
      </c>
      <c r="D527" s="3" t="s">
        <v>534</v>
      </c>
      <c r="E527" s="1" t="s">
        <v>814</v>
      </c>
      <c r="F527" s="4">
        <v>942.69</v>
      </c>
      <c r="G527" s="1" t="s">
        <v>1103</v>
      </c>
    </row>
    <row r="528" spans="1:7" ht="30">
      <c r="A528" s="1" t="s">
        <v>1119</v>
      </c>
      <c r="B528" s="2">
        <v>2016</v>
      </c>
      <c r="C528" s="1" t="s">
        <v>1</v>
      </c>
      <c r="D528" s="3" t="s">
        <v>534</v>
      </c>
      <c r="E528" s="1" t="s">
        <v>814</v>
      </c>
      <c r="F528" s="4">
        <v>558.41999999999996</v>
      </c>
      <c r="G528" s="1" t="s">
        <v>1103</v>
      </c>
    </row>
    <row r="529" spans="1:7" ht="30">
      <c r="A529" s="1" t="s">
        <v>1147</v>
      </c>
      <c r="B529" s="2">
        <v>2022</v>
      </c>
      <c r="C529" s="1" t="s">
        <v>1</v>
      </c>
      <c r="D529" s="3" t="s">
        <v>534</v>
      </c>
      <c r="E529" s="1" t="s">
        <v>8</v>
      </c>
      <c r="F529" s="4">
        <v>676.5</v>
      </c>
      <c r="G529" s="1" t="s">
        <v>1103</v>
      </c>
    </row>
    <row r="530" spans="1:7" ht="30">
      <c r="A530" s="1" t="s">
        <v>1147</v>
      </c>
      <c r="B530" s="2">
        <v>2022</v>
      </c>
      <c r="C530" s="1" t="s">
        <v>1</v>
      </c>
      <c r="D530" s="3" t="s">
        <v>534</v>
      </c>
      <c r="E530" s="1" t="s">
        <v>814</v>
      </c>
      <c r="F530" s="4">
        <v>676.5</v>
      </c>
      <c r="G530" s="1" t="s">
        <v>1103</v>
      </c>
    </row>
    <row r="531" spans="1:7" ht="30">
      <c r="A531" s="1" t="s">
        <v>1105</v>
      </c>
      <c r="B531" s="2">
        <v>2017</v>
      </c>
      <c r="C531" s="1" t="s">
        <v>1</v>
      </c>
      <c r="D531" s="3" t="s">
        <v>534</v>
      </c>
      <c r="E531" s="1" t="s">
        <v>814</v>
      </c>
      <c r="F531" s="4">
        <v>623.61</v>
      </c>
      <c r="G531" s="1" t="s">
        <v>1103</v>
      </c>
    </row>
    <row r="532" spans="1:7" ht="30">
      <c r="A532" s="1" t="s">
        <v>1119</v>
      </c>
      <c r="B532" s="2">
        <v>2016</v>
      </c>
      <c r="C532" s="1" t="s">
        <v>1</v>
      </c>
      <c r="D532" s="3" t="s">
        <v>535</v>
      </c>
      <c r="E532" s="1" t="s">
        <v>814</v>
      </c>
      <c r="F532" s="4">
        <v>558.41999999999996</v>
      </c>
      <c r="G532" s="1" t="s">
        <v>1103</v>
      </c>
    </row>
    <row r="533" spans="1:7" ht="30">
      <c r="A533" s="1" t="s">
        <v>1107</v>
      </c>
      <c r="B533" s="2">
        <v>2015</v>
      </c>
      <c r="C533" s="1" t="s">
        <v>1</v>
      </c>
      <c r="D533" s="3" t="s">
        <v>535</v>
      </c>
      <c r="E533" s="1" t="s">
        <v>814</v>
      </c>
      <c r="F533" s="4">
        <v>538.74</v>
      </c>
      <c r="G533" s="1" t="s">
        <v>1103</v>
      </c>
    </row>
    <row r="534" spans="1:7" ht="30">
      <c r="A534" s="1" t="s">
        <v>1147</v>
      </c>
      <c r="B534" s="2">
        <v>2022</v>
      </c>
      <c r="C534" s="1" t="s">
        <v>1</v>
      </c>
      <c r="D534" s="3" t="s">
        <v>535</v>
      </c>
      <c r="E534" s="1" t="s">
        <v>814</v>
      </c>
      <c r="F534" s="4">
        <v>676.5</v>
      </c>
      <c r="G534" s="1" t="s">
        <v>1103</v>
      </c>
    </row>
    <row r="535" spans="1:7" ht="30">
      <c r="A535" s="1" t="s">
        <v>1105</v>
      </c>
      <c r="B535" s="2">
        <v>2017</v>
      </c>
      <c r="C535" s="1" t="s">
        <v>1</v>
      </c>
      <c r="D535" s="3" t="s">
        <v>535</v>
      </c>
      <c r="E535" s="1" t="s">
        <v>814</v>
      </c>
      <c r="F535" s="4">
        <v>623.61</v>
      </c>
      <c r="G535" s="1" t="s">
        <v>1103</v>
      </c>
    </row>
    <row r="536" spans="1:7" ht="30">
      <c r="A536" s="1" t="s">
        <v>1105</v>
      </c>
      <c r="B536" s="2">
        <v>2017</v>
      </c>
      <c r="C536" s="1" t="s">
        <v>1</v>
      </c>
      <c r="D536" s="3" t="s">
        <v>535</v>
      </c>
      <c r="E536" s="1" t="s">
        <v>814</v>
      </c>
      <c r="F536" s="4">
        <v>623.61</v>
      </c>
      <c r="G536" s="1" t="s">
        <v>1103</v>
      </c>
    </row>
    <row r="537" spans="1:7" ht="30">
      <c r="A537" s="1" t="s">
        <v>1119</v>
      </c>
      <c r="B537" s="2">
        <v>2016</v>
      </c>
      <c r="C537" s="1" t="s">
        <v>1</v>
      </c>
      <c r="D537" s="3" t="s">
        <v>535</v>
      </c>
      <c r="E537" s="1" t="s">
        <v>814</v>
      </c>
      <c r="F537" s="4">
        <v>558.41999999999996</v>
      </c>
      <c r="G537" s="1" t="s">
        <v>1103</v>
      </c>
    </row>
    <row r="538" spans="1:7" ht="30">
      <c r="A538" s="1" t="s">
        <v>1119</v>
      </c>
      <c r="B538" s="2">
        <v>2016</v>
      </c>
      <c r="C538" s="1" t="s">
        <v>1</v>
      </c>
      <c r="D538" s="3" t="s">
        <v>535</v>
      </c>
      <c r="E538" s="1" t="s">
        <v>814</v>
      </c>
      <c r="F538" s="4">
        <v>558.41999999999996</v>
      </c>
      <c r="G538" s="1" t="s">
        <v>1103</v>
      </c>
    </row>
    <row r="539" spans="1:7" ht="30">
      <c r="A539" s="1" t="s">
        <v>1119</v>
      </c>
      <c r="B539" s="2">
        <v>2016</v>
      </c>
      <c r="C539" s="1" t="s">
        <v>1</v>
      </c>
      <c r="D539" s="3" t="s">
        <v>535</v>
      </c>
      <c r="E539" s="1" t="s">
        <v>814</v>
      </c>
      <c r="F539" s="4">
        <v>558.41999999999996</v>
      </c>
      <c r="G539" s="1" t="s">
        <v>1103</v>
      </c>
    </row>
    <row r="540" spans="1:7" ht="30">
      <c r="A540" s="1" t="s">
        <v>1111</v>
      </c>
      <c r="B540" s="2">
        <v>2014</v>
      </c>
      <c r="C540" s="1" t="s">
        <v>1</v>
      </c>
      <c r="D540" s="3" t="s">
        <v>535</v>
      </c>
      <c r="E540" s="1" t="s">
        <v>814</v>
      </c>
      <c r="F540" s="4">
        <v>466.39</v>
      </c>
      <c r="G540" s="1" t="s">
        <v>1103</v>
      </c>
    </row>
    <row r="541" spans="1:7" ht="30">
      <c r="A541" s="1" t="s">
        <v>1119</v>
      </c>
      <c r="B541" s="2">
        <v>2016</v>
      </c>
      <c r="C541" s="1" t="s">
        <v>1</v>
      </c>
      <c r="D541" s="3" t="s">
        <v>535</v>
      </c>
      <c r="E541" s="1" t="s">
        <v>814</v>
      </c>
      <c r="F541" s="4">
        <v>558.41999999999996</v>
      </c>
      <c r="G541" s="1" t="s">
        <v>1103</v>
      </c>
    </row>
    <row r="542" spans="1:7" ht="30">
      <c r="A542" s="1" t="s">
        <v>1135</v>
      </c>
      <c r="B542" s="2">
        <v>2018</v>
      </c>
      <c r="C542" s="1" t="s">
        <v>1</v>
      </c>
      <c r="D542" s="3" t="s">
        <v>535</v>
      </c>
      <c r="E542" s="1" t="s">
        <v>814</v>
      </c>
      <c r="F542" s="4">
        <v>565</v>
      </c>
      <c r="G542" s="1" t="s">
        <v>1103</v>
      </c>
    </row>
    <row r="543" spans="1:7" ht="30">
      <c r="A543" s="1" t="s">
        <v>1105</v>
      </c>
      <c r="B543" s="2">
        <v>2017</v>
      </c>
      <c r="C543" s="1" t="s">
        <v>1</v>
      </c>
      <c r="D543" s="3" t="s">
        <v>535</v>
      </c>
      <c r="E543" s="1" t="s">
        <v>814</v>
      </c>
      <c r="F543" s="4">
        <v>623.61</v>
      </c>
      <c r="G543" s="1" t="s">
        <v>1103</v>
      </c>
    </row>
    <row r="544" spans="1:7" ht="30">
      <c r="A544" s="1" t="s">
        <v>1107</v>
      </c>
      <c r="B544" s="2">
        <v>2015</v>
      </c>
      <c r="C544" s="1" t="s">
        <v>1</v>
      </c>
      <c r="D544" s="3" t="s">
        <v>535</v>
      </c>
      <c r="E544" s="1" t="s">
        <v>814</v>
      </c>
      <c r="F544" s="4">
        <v>538.74</v>
      </c>
      <c r="G544" s="1" t="s">
        <v>1103</v>
      </c>
    </row>
    <row r="545" spans="1:7" ht="30">
      <c r="A545" s="1" t="s">
        <v>1105</v>
      </c>
      <c r="B545" s="2">
        <v>2017</v>
      </c>
      <c r="C545" s="1" t="s">
        <v>1</v>
      </c>
      <c r="D545" s="3" t="s">
        <v>342</v>
      </c>
      <c r="E545" s="1" t="s">
        <v>814</v>
      </c>
      <c r="F545" s="4">
        <v>623.61</v>
      </c>
      <c r="G545" s="1" t="s">
        <v>1103</v>
      </c>
    </row>
    <row r="546" spans="1:7" ht="30">
      <c r="A546" s="1" t="s">
        <v>1147</v>
      </c>
      <c r="B546" s="2">
        <v>2022</v>
      </c>
      <c r="C546" s="1" t="s">
        <v>1</v>
      </c>
      <c r="D546" s="3" t="s">
        <v>342</v>
      </c>
      <c r="E546" s="1" t="s">
        <v>8</v>
      </c>
      <c r="F546" s="4">
        <v>676.5</v>
      </c>
      <c r="G546" s="1" t="s">
        <v>1103</v>
      </c>
    </row>
    <row r="547" spans="1:7" ht="30">
      <c r="A547" s="1" t="s">
        <v>1119</v>
      </c>
      <c r="B547" s="2">
        <v>2016</v>
      </c>
      <c r="C547" s="1" t="s">
        <v>1</v>
      </c>
      <c r="D547" s="3" t="s">
        <v>342</v>
      </c>
      <c r="E547" s="1" t="s">
        <v>814</v>
      </c>
      <c r="F547" s="4">
        <v>558.41999999999996</v>
      </c>
      <c r="G547" s="1" t="s">
        <v>1103</v>
      </c>
    </row>
    <row r="548" spans="1:7" ht="30">
      <c r="A548" s="1" t="s">
        <v>1107</v>
      </c>
      <c r="B548" s="2">
        <v>2015</v>
      </c>
      <c r="C548" s="1" t="s">
        <v>1</v>
      </c>
      <c r="D548" s="3" t="s">
        <v>342</v>
      </c>
      <c r="E548" s="1" t="s">
        <v>814</v>
      </c>
      <c r="F548" s="4">
        <v>538.74</v>
      </c>
      <c r="G548" s="1" t="s">
        <v>1103</v>
      </c>
    </row>
    <row r="549" spans="1:7" ht="30">
      <c r="A549" s="1" t="s">
        <v>1119</v>
      </c>
      <c r="B549" s="2">
        <v>2016</v>
      </c>
      <c r="C549" s="1" t="s">
        <v>1</v>
      </c>
      <c r="D549" s="3" t="s">
        <v>342</v>
      </c>
      <c r="E549" s="1" t="s">
        <v>814</v>
      </c>
      <c r="F549" s="4">
        <v>558.41999999999996</v>
      </c>
      <c r="G549" s="1" t="s">
        <v>1103</v>
      </c>
    </row>
    <row r="550" spans="1:7" ht="30">
      <c r="A550" s="1" t="s">
        <v>1176</v>
      </c>
      <c r="B550" s="2">
        <v>2023</v>
      </c>
      <c r="C550" s="1" t="s">
        <v>1</v>
      </c>
      <c r="D550" s="3" t="s">
        <v>343</v>
      </c>
      <c r="E550" s="1" t="s">
        <v>8</v>
      </c>
      <c r="F550" s="4">
        <v>788.99</v>
      </c>
      <c r="G550" s="1" t="s">
        <v>1103</v>
      </c>
    </row>
    <row r="551" spans="1:7" ht="30">
      <c r="A551" s="1" t="s">
        <v>1176</v>
      </c>
      <c r="B551" s="2">
        <v>2023</v>
      </c>
      <c r="C551" s="1" t="s">
        <v>1</v>
      </c>
      <c r="D551" s="3" t="s">
        <v>343</v>
      </c>
      <c r="E551" s="1" t="s">
        <v>8</v>
      </c>
      <c r="F551" s="4">
        <v>788.99</v>
      </c>
      <c r="G551" s="1" t="s">
        <v>1103</v>
      </c>
    </row>
    <row r="552" spans="1:7" ht="30">
      <c r="A552" s="1" t="s">
        <v>1147</v>
      </c>
      <c r="B552" s="2">
        <v>2022</v>
      </c>
      <c r="C552" s="1" t="s">
        <v>1</v>
      </c>
      <c r="D552" s="3" t="s">
        <v>343</v>
      </c>
      <c r="E552" s="1" t="s">
        <v>814</v>
      </c>
      <c r="F552" s="4">
        <v>676.5</v>
      </c>
      <c r="G552" s="1" t="s">
        <v>1103</v>
      </c>
    </row>
    <row r="553" spans="1:7" ht="30">
      <c r="A553" s="1" t="s">
        <v>1107</v>
      </c>
      <c r="B553" s="2">
        <v>2015</v>
      </c>
      <c r="C553" s="1" t="s">
        <v>1</v>
      </c>
      <c r="D553" s="3" t="s">
        <v>536</v>
      </c>
      <c r="E553" s="1" t="s">
        <v>814</v>
      </c>
      <c r="F553" s="4">
        <v>538.74</v>
      </c>
      <c r="G553" s="1" t="s">
        <v>1103</v>
      </c>
    </row>
    <row r="554" spans="1:7" ht="30">
      <c r="A554" s="1" t="s">
        <v>1105</v>
      </c>
      <c r="B554" s="2">
        <v>2017</v>
      </c>
      <c r="C554" s="1" t="s">
        <v>1</v>
      </c>
      <c r="D554" s="3" t="s">
        <v>536</v>
      </c>
      <c r="E554" s="1" t="s">
        <v>814</v>
      </c>
      <c r="F554" s="4">
        <v>623.61</v>
      </c>
      <c r="G554" s="1" t="s">
        <v>1103</v>
      </c>
    </row>
    <row r="555" spans="1:7" ht="30">
      <c r="A555" s="1" t="s">
        <v>1107</v>
      </c>
      <c r="B555" s="2">
        <v>2015</v>
      </c>
      <c r="C555" s="1" t="s">
        <v>1</v>
      </c>
      <c r="D555" s="3" t="s">
        <v>536</v>
      </c>
      <c r="E555" s="1" t="s">
        <v>814</v>
      </c>
      <c r="F555" s="4">
        <v>538.74</v>
      </c>
      <c r="G555" s="1" t="s">
        <v>1103</v>
      </c>
    </row>
    <row r="556" spans="1:7" ht="30">
      <c r="A556" s="1" t="s">
        <v>1111</v>
      </c>
      <c r="B556" s="2">
        <v>2014</v>
      </c>
      <c r="C556" s="1" t="s">
        <v>1</v>
      </c>
      <c r="D556" s="3" t="s">
        <v>536</v>
      </c>
      <c r="E556" s="1" t="s">
        <v>814</v>
      </c>
      <c r="F556" s="4">
        <v>466.39</v>
      </c>
      <c r="G556" s="1" t="s">
        <v>1103</v>
      </c>
    </row>
    <row r="557" spans="1:7" ht="30">
      <c r="A557" s="1" t="s">
        <v>1135</v>
      </c>
      <c r="B557" s="2">
        <v>2018</v>
      </c>
      <c r="C557" s="1" t="s">
        <v>1</v>
      </c>
      <c r="D557" s="3" t="s">
        <v>347</v>
      </c>
      <c r="E557" s="1" t="s">
        <v>814</v>
      </c>
      <c r="F557" s="4">
        <v>565</v>
      </c>
      <c r="G557" s="1" t="s">
        <v>1103</v>
      </c>
    </row>
    <row r="558" spans="1:7" ht="30">
      <c r="A558" s="1" t="s">
        <v>1107</v>
      </c>
      <c r="B558" s="2">
        <v>2015</v>
      </c>
      <c r="C558" s="1" t="s">
        <v>1</v>
      </c>
      <c r="D558" s="3" t="s">
        <v>347</v>
      </c>
      <c r="E558" s="1" t="s">
        <v>814</v>
      </c>
      <c r="F558" s="4">
        <v>538.74</v>
      </c>
      <c r="G558" s="1" t="s">
        <v>1103</v>
      </c>
    </row>
    <row r="559" spans="1:7" ht="30">
      <c r="A559" s="1" t="s">
        <v>1107</v>
      </c>
      <c r="B559" s="2">
        <v>2015</v>
      </c>
      <c r="C559" s="1" t="s">
        <v>1</v>
      </c>
      <c r="D559" s="3" t="s">
        <v>347</v>
      </c>
      <c r="E559" s="1" t="s">
        <v>814</v>
      </c>
      <c r="F559" s="4">
        <v>538.74</v>
      </c>
      <c r="G559" s="1" t="s">
        <v>1103</v>
      </c>
    </row>
    <row r="560" spans="1:7" ht="30">
      <c r="A560" s="1" t="s">
        <v>1119</v>
      </c>
      <c r="B560" s="2">
        <v>2016</v>
      </c>
      <c r="C560" s="1" t="s">
        <v>1</v>
      </c>
      <c r="D560" s="3" t="s">
        <v>347</v>
      </c>
      <c r="E560" s="1" t="s">
        <v>814</v>
      </c>
      <c r="F560" s="4">
        <v>558.41999999999996</v>
      </c>
      <c r="G560" s="1" t="s">
        <v>1103</v>
      </c>
    </row>
    <row r="561" spans="1:7" ht="30">
      <c r="A561" s="1" t="s">
        <v>1119</v>
      </c>
      <c r="B561" s="2">
        <v>2016</v>
      </c>
      <c r="C561" s="1" t="s">
        <v>1</v>
      </c>
      <c r="D561" s="3" t="s">
        <v>347</v>
      </c>
      <c r="E561" s="1" t="s">
        <v>814</v>
      </c>
      <c r="F561" s="4">
        <v>558.41999999999996</v>
      </c>
      <c r="G561" s="1" t="s">
        <v>1103</v>
      </c>
    </row>
    <row r="562" spans="1:7" ht="30">
      <c r="A562" s="1" t="s">
        <v>1119</v>
      </c>
      <c r="B562" s="2">
        <v>2016</v>
      </c>
      <c r="C562" s="1" t="s">
        <v>1</v>
      </c>
      <c r="D562" s="3" t="s">
        <v>347</v>
      </c>
      <c r="E562" s="1" t="s">
        <v>814</v>
      </c>
      <c r="F562" s="4">
        <v>558.41999999999996</v>
      </c>
      <c r="G562" s="1" t="s">
        <v>1103</v>
      </c>
    </row>
    <row r="563" spans="1:7" ht="30">
      <c r="A563" s="1" t="s">
        <v>1119</v>
      </c>
      <c r="B563" s="2">
        <v>2016</v>
      </c>
      <c r="C563" s="1" t="s">
        <v>1</v>
      </c>
      <c r="D563" s="3" t="s">
        <v>347</v>
      </c>
      <c r="E563" s="1" t="s">
        <v>814</v>
      </c>
      <c r="F563" s="4">
        <v>558.41999999999996</v>
      </c>
      <c r="G563" s="1" t="s">
        <v>1103</v>
      </c>
    </row>
    <row r="564" spans="1:7" ht="30">
      <c r="A564" s="1" t="s">
        <v>1119</v>
      </c>
      <c r="B564" s="2">
        <v>2016</v>
      </c>
      <c r="C564" s="1" t="s">
        <v>1</v>
      </c>
      <c r="D564" s="3" t="s">
        <v>347</v>
      </c>
      <c r="E564" s="1" t="s">
        <v>814</v>
      </c>
      <c r="F564" s="4">
        <v>558.41999999999996</v>
      </c>
      <c r="G564" s="1" t="s">
        <v>1103</v>
      </c>
    </row>
    <row r="565" spans="1:7" ht="30">
      <c r="A565" s="1" t="s">
        <v>1147</v>
      </c>
      <c r="B565" s="2">
        <v>2022</v>
      </c>
      <c r="C565" s="1" t="s">
        <v>1</v>
      </c>
      <c r="D565" s="3" t="s">
        <v>538</v>
      </c>
      <c r="E565" s="1" t="s">
        <v>8</v>
      </c>
      <c r="F565" s="4">
        <v>676.5</v>
      </c>
      <c r="G565" s="1" t="s">
        <v>1103</v>
      </c>
    </row>
    <row r="566" spans="1:7" ht="30">
      <c r="A566" s="1" t="s">
        <v>1147</v>
      </c>
      <c r="B566" s="2">
        <v>2022</v>
      </c>
      <c r="C566" s="1" t="s">
        <v>1</v>
      </c>
      <c r="D566" s="3" t="s">
        <v>538</v>
      </c>
      <c r="E566" s="1" t="s">
        <v>8</v>
      </c>
      <c r="F566" s="4">
        <v>676.5</v>
      </c>
      <c r="G566" s="1" t="s">
        <v>1103</v>
      </c>
    </row>
    <row r="567" spans="1:7" ht="30">
      <c r="A567" s="1" t="s">
        <v>1147</v>
      </c>
      <c r="B567" s="2">
        <v>2022</v>
      </c>
      <c r="C567" s="1" t="s">
        <v>1</v>
      </c>
      <c r="D567" s="3" t="s">
        <v>538</v>
      </c>
      <c r="E567" s="1" t="s">
        <v>8</v>
      </c>
      <c r="F567" s="4">
        <v>676.5</v>
      </c>
      <c r="G567" s="1" t="s">
        <v>1103</v>
      </c>
    </row>
    <row r="568" spans="1:7" ht="30">
      <c r="A568" s="1" t="s">
        <v>1135</v>
      </c>
      <c r="B568" s="2">
        <v>2018</v>
      </c>
      <c r="C568" s="1" t="s">
        <v>1</v>
      </c>
      <c r="D568" s="3" t="s">
        <v>193</v>
      </c>
      <c r="E568" s="1" t="s">
        <v>814</v>
      </c>
      <c r="F568" s="4">
        <v>565</v>
      </c>
      <c r="G568" s="1" t="s">
        <v>1103</v>
      </c>
    </row>
    <row r="569" spans="1:7" ht="30">
      <c r="A569" s="1" t="s">
        <v>1135</v>
      </c>
      <c r="B569" s="2">
        <v>2018</v>
      </c>
      <c r="C569" s="1" t="s">
        <v>1</v>
      </c>
      <c r="D569" s="3" t="s">
        <v>539</v>
      </c>
      <c r="E569" s="1" t="s">
        <v>814</v>
      </c>
      <c r="F569" s="4">
        <v>565</v>
      </c>
      <c r="G569" s="1" t="s">
        <v>1103</v>
      </c>
    </row>
    <row r="570" spans="1:7" ht="30">
      <c r="A570" s="1" t="s">
        <v>1119</v>
      </c>
      <c r="B570" s="2">
        <v>2016</v>
      </c>
      <c r="C570" s="1" t="s">
        <v>1</v>
      </c>
      <c r="D570" s="3" t="s">
        <v>539</v>
      </c>
      <c r="E570" s="1" t="s">
        <v>814</v>
      </c>
      <c r="F570" s="4">
        <v>558.41999999999996</v>
      </c>
      <c r="G570" s="1" t="s">
        <v>1103</v>
      </c>
    </row>
    <row r="571" spans="1:7" ht="30">
      <c r="A571" s="1" t="s">
        <v>1107</v>
      </c>
      <c r="B571" s="2">
        <v>2015</v>
      </c>
      <c r="C571" s="1" t="s">
        <v>1</v>
      </c>
      <c r="D571" s="3" t="s">
        <v>541</v>
      </c>
      <c r="E571" s="1" t="s">
        <v>814</v>
      </c>
      <c r="F571" s="4">
        <v>538.74</v>
      </c>
      <c r="G571" s="1" t="s">
        <v>1103</v>
      </c>
    </row>
    <row r="572" spans="1:7" ht="30">
      <c r="A572" s="1" t="s">
        <v>1107</v>
      </c>
      <c r="B572" s="2">
        <v>2015</v>
      </c>
      <c r="C572" s="1" t="s">
        <v>1</v>
      </c>
      <c r="D572" s="3" t="s">
        <v>541</v>
      </c>
      <c r="E572" s="1" t="s">
        <v>814</v>
      </c>
      <c r="F572" s="4">
        <v>538.74</v>
      </c>
      <c r="G572" s="1" t="s">
        <v>1103</v>
      </c>
    </row>
    <row r="573" spans="1:7" ht="30">
      <c r="A573" s="1" t="s">
        <v>1135</v>
      </c>
      <c r="B573" s="2">
        <v>2018</v>
      </c>
      <c r="C573" s="1" t="s">
        <v>1</v>
      </c>
      <c r="D573" s="3" t="s">
        <v>542</v>
      </c>
      <c r="E573" s="1" t="s">
        <v>814</v>
      </c>
      <c r="F573" s="4">
        <v>565</v>
      </c>
      <c r="G573" s="1" t="s">
        <v>1103</v>
      </c>
    </row>
    <row r="574" spans="1:7" ht="30">
      <c r="A574" s="1" t="s">
        <v>1147</v>
      </c>
      <c r="B574" s="2">
        <v>2022</v>
      </c>
      <c r="C574" s="1" t="s">
        <v>1</v>
      </c>
      <c r="D574" s="3" t="s">
        <v>349</v>
      </c>
      <c r="E574" s="1" t="s">
        <v>8</v>
      </c>
      <c r="F574" s="4">
        <v>676.5</v>
      </c>
      <c r="G574" s="1" t="s">
        <v>1103</v>
      </c>
    </row>
    <row r="575" spans="1:7" ht="30">
      <c r="A575" s="1" t="s">
        <v>1147</v>
      </c>
      <c r="B575" s="2">
        <v>2022</v>
      </c>
      <c r="C575" s="1" t="s">
        <v>1</v>
      </c>
      <c r="D575" s="3" t="s">
        <v>543</v>
      </c>
      <c r="E575" s="1" t="s">
        <v>8</v>
      </c>
      <c r="F575" s="4">
        <v>676.5</v>
      </c>
      <c r="G575" s="1" t="s">
        <v>1103</v>
      </c>
    </row>
    <row r="576" spans="1:7" ht="30">
      <c r="A576" s="1" t="s">
        <v>1177</v>
      </c>
      <c r="B576" s="2">
        <v>2023</v>
      </c>
      <c r="C576" s="1" t="s">
        <v>1</v>
      </c>
      <c r="D576" s="3" t="s">
        <v>194</v>
      </c>
      <c r="E576" s="1" t="s">
        <v>8</v>
      </c>
      <c r="F576" s="4">
        <v>1475</v>
      </c>
      <c r="G576" s="1" t="s">
        <v>1103</v>
      </c>
    </row>
    <row r="577" spans="1:7" ht="30">
      <c r="A577" s="1" t="s">
        <v>1177</v>
      </c>
      <c r="B577" s="2">
        <v>2023</v>
      </c>
      <c r="C577" s="1" t="s">
        <v>1</v>
      </c>
      <c r="D577" s="3" t="s">
        <v>687</v>
      </c>
      <c r="E577" s="1" t="s">
        <v>8</v>
      </c>
      <c r="F577" s="4">
        <v>1475</v>
      </c>
      <c r="G577" s="1" t="s">
        <v>1103</v>
      </c>
    </row>
    <row r="578" spans="1:7" ht="30">
      <c r="A578" s="1" t="s">
        <v>1177</v>
      </c>
      <c r="B578" s="2">
        <v>2023</v>
      </c>
      <c r="C578" s="1" t="s">
        <v>1</v>
      </c>
      <c r="D578" s="3" t="s">
        <v>195</v>
      </c>
      <c r="E578" s="1" t="s">
        <v>8</v>
      </c>
      <c r="F578" s="4">
        <v>1475</v>
      </c>
      <c r="G578" s="1" t="s">
        <v>1103</v>
      </c>
    </row>
    <row r="579" spans="1:7" ht="30">
      <c r="A579" s="1" t="s">
        <v>1147</v>
      </c>
      <c r="B579" s="2">
        <v>2022</v>
      </c>
      <c r="C579" s="1" t="s">
        <v>62</v>
      </c>
      <c r="D579" s="3" t="s">
        <v>195</v>
      </c>
      <c r="E579" s="1" t="s">
        <v>64</v>
      </c>
      <c r="F579" s="4">
        <v>676.5</v>
      </c>
      <c r="G579" s="1" t="s">
        <v>1103</v>
      </c>
    </row>
    <row r="580" spans="1:7" ht="30">
      <c r="A580" s="1" t="s">
        <v>1105</v>
      </c>
      <c r="B580" s="2">
        <v>2017</v>
      </c>
      <c r="C580" s="1" t="s">
        <v>62</v>
      </c>
      <c r="D580" s="3" t="s">
        <v>544</v>
      </c>
      <c r="E580" s="1" t="s">
        <v>64</v>
      </c>
      <c r="F580" s="4">
        <v>623.61</v>
      </c>
      <c r="G580" s="1" t="s">
        <v>1103</v>
      </c>
    </row>
    <row r="581" spans="1:7" ht="30">
      <c r="A581" s="1" t="s">
        <v>1177</v>
      </c>
      <c r="B581" s="2">
        <v>2023</v>
      </c>
      <c r="C581" s="1" t="s">
        <v>1</v>
      </c>
      <c r="D581" s="3" t="s">
        <v>544</v>
      </c>
      <c r="E581" s="1" t="s">
        <v>8</v>
      </c>
      <c r="F581" s="4">
        <v>1475</v>
      </c>
      <c r="G581" s="1" t="s">
        <v>1103</v>
      </c>
    </row>
    <row r="582" spans="1:7" ht="45">
      <c r="A582" s="1" t="s">
        <v>1178</v>
      </c>
      <c r="B582" s="2">
        <v>2023</v>
      </c>
      <c r="C582" s="1" t="s">
        <v>62</v>
      </c>
      <c r="D582" s="3" t="s">
        <v>351</v>
      </c>
      <c r="E582" s="1" t="s">
        <v>64</v>
      </c>
      <c r="F582" s="4">
        <v>490.77</v>
      </c>
      <c r="G582" s="1" t="s">
        <v>1103</v>
      </c>
    </row>
    <row r="583" spans="1:7" ht="45">
      <c r="A583" s="1" t="s">
        <v>1178</v>
      </c>
      <c r="B583" s="2">
        <v>2023</v>
      </c>
      <c r="C583" s="1" t="s">
        <v>62</v>
      </c>
      <c r="D583" s="3" t="s">
        <v>1179</v>
      </c>
      <c r="E583" s="1" t="s">
        <v>64</v>
      </c>
      <c r="F583" s="4">
        <v>490.77</v>
      </c>
      <c r="G583" s="1" t="s">
        <v>1103</v>
      </c>
    </row>
    <row r="584" spans="1:7" ht="30">
      <c r="A584" s="1" t="s">
        <v>1147</v>
      </c>
      <c r="B584" s="2">
        <v>2022</v>
      </c>
      <c r="C584" s="1" t="s">
        <v>62</v>
      </c>
      <c r="D584" s="3" t="s">
        <v>790</v>
      </c>
      <c r="E584" s="1" t="s">
        <v>64</v>
      </c>
      <c r="F584" s="4">
        <v>676.5</v>
      </c>
      <c r="G584" s="1" t="s">
        <v>1103</v>
      </c>
    </row>
    <row r="585" spans="1:7" ht="30">
      <c r="A585" s="1" t="s">
        <v>1111</v>
      </c>
      <c r="B585" s="2">
        <v>2015</v>
      </c>
      <c r="C585" s="1" t="s">
        <v>62</v>
      </c>
      <c r="D585" s="3" t="s">
        <v>352</v>
      </c>
      <c r="E585" s="1" t="s">
        <v>64</v>
      </c>
      <c r="F585" s="4">
        <v>625.39</v>
      </c>
      <c r="G585" s="1" t="s">
        <v>1103</v>
      </c>
    </row>
    <row r="586" spans="1:7" ht="30">
      <c r="A586" s="1" t="s">
        <v>1107</v>
      </c>
      <c r="B586" s="2">
        <v>2015</v>
      </c>
      <c r="C586" s="1" t="s">
        <v>62</v>
      </c>
      <c r="D586" s="3" t="s">
        <v>352</v>
      </c>
      <c r="E586" s="1" t="s">
        <v>64</v>
      </c>
      <c r="F586" s="4">
        <v>538.74</v>
      </c>
      <c r="G586" s="1" t="s">
        <v>1103</v>
      </c>
    </row>
    <row r="587" spans="1:7" ht="30">
      <c r="A587" s="1" t="s">
        <v>1107</v>
      </c>
      <c r="B587" s="2">
        <v>2015</v>
      </c>
      <c r="C587" s="1" t="s">
        <v>62</v>
      </c>
      <c r="D587" s="3" t="s">
        <v>352</v>
      </c>
      <c r="E587" s="1" t="s">
        <v>64</v>
      </c>
      <c r="F587" s="4">
        <v>538.74</v>
      </c>
      <c r="G587" s="1" t="s">
        <v>1103</v>
      </c>
    </row>
    <row r="588" spans="1:7" ht="30">
      <c r="A588" s="1" t="s">
        <v>1107</v>
      </c>
      <c r="B588" s="2">
        <v>2015</v>
      </c>
      <c r="C588" s="1" t="s">
        <v>62</v>
      </c>
      <c r="D588" s="3" t="s">
        <v>352</v>
      </c>
      <c r="E588" s="1" t="s">
        <v>64</v>
      </c>
      <c r="F588" s="4">
        <v>513.98</v>
      </c>
      <c r="G588" s="1" t="s">
        <v>1103</v>
      </c>
    </row>
    <row r="589" spans="1:7" ht="30">
      <c r="A589" s="1" t="s">
        <v>1107</v>
      </c>
      <c r="B589" s="2">
        <v>2015</v>
      </c>
      <c r="C589" s="1" t="s">
        <v>62</v>
      </c>
      <c r="D589" s="3" t="s">
        <v>352</v>
      </c>
      <c r="E589" s="1" t="s">
        <v>64</v>
      </c>
      <c r="F589" s="4">
        <v>538.74</v>
      </c>
      <c r="G589" s="1" t="s">
        <v>1103</v>
      </c>
    </row>
    <row r="590" spans="1:7" ht="30">
      <c r="A590" s="1" t="s">
        <v>1107</v>
      </c>
      <c r="B590" s="2">
        <v>2016</v>
      </c>
      <c r="C590" s="1" t="s">
        <v>62</v>
      </c>
      <c r="D590" s="3" t="s">
        <v>352</v>
      </c>
      <c r="E590" s="1" t="s">
        <v>64</v>
      </c>
      <c r="F590" s="4">
        <v>606.88</v>
      </c>
      <c r="G590" s="1" t="s">
        <v>1103</v>
      </c>
    </row>
    <row r="591" spans="1:7" ht="30">
      <c r="A591" s="1" t="s">
        <v>1107</v>
      </c>
      <c r="B591" s="2">
        <v>2015</v>
      </c>
      <c r="C591" s="1" t="s">
        <v>62</v>
      </c>
      <c r="D591" s="3" t="s">
        <v>352</v>
      </c>
      <c r="E591" s="1" t="s">
        <v>64</v>
      </c>
      <c r="F591" s="4">
        <v>513.98</v>
      </c>
      <c r="G591" s="1" t="s">
        <v>1103</v>
      </c>
    </row>
    <row r="592" spans="1:7" ht="30">
      <c r="A592" s="1" t="s">
        <v>1107</v>
      </c>
      <c r="B592" s="2">
        <v>2015</v>
      </c>
      <c r="C592" s="1" t="s">
        <v>62</v>
      </c>
      <c r="D592" s="3" t="s">
        <v>352</v>
      </c>
      <c r="E592" s="1" t="s">
        <v>64</v>
      </c>
      <c r="F592" s="4">
        <v>513.98</v>
      </c>
      <c r="G592" s="1" t="s">
        <v>1103</v>
      </c>
    </row>
    <row r="593" spans="1:7" ht="30">
      <c r="A593" s="1" t="s">
        <v>1107</v>
      </c>
      <c r="B593" s="2">
        <v>2015</v>
      </c>
      <c r="C593" s="1" t="s">
        <v>62</v>
      </c>
      <c r="D593" s="3" t="s">
        <v>352</v>
      </c>
      <c r="E593" s="1" t="s">
        <v>64</v>
      </c>
      <c r="F593" s="4">
        <v>538.74</v>
      </c>
      <c r="G593" s="1" t="s">
        <v>1103</v>
      </c>
    </row>
    <row r="594" spans="1:7" ht="30">
      <c r="A594" s="1" t="s">
        <v>1180</v>
      </c>
      <c r="B594" s="2">
        <v>2023</v>
      </c>
      <c r="C594" s="1" t="s">
        <v>1</v>
      </c>
      <c r="D594" s="3" t="s">
        <v>352</v>
      </c>
      <c r="E594" s="1" t="s">
        <v>8</v>
      </c>
      <c r="F594" s="4">
        <v>2699</v>
      </c>
      <c r="G594" s="1" t="s">
        <v>1103</v>
      </c>
    </row>
    <row r="595" spans="1:7" ht="30">
      <c r="A595" s="1" t="s">
        <v>1107</v>
      </c>
      <c r="B595" s="2">
        <v>2015</v>
      </c>
      <c r="C595" s="1" t="s">
        <v>62</v>
      </c>
      <c r="D595" s="3" t="s">
        <v>353</v>
      </c>
      <c r="E595" s="1" t="s">
        <v>64</v>
      </c>
      <c r="F595" s="4">
        <v>538.74</v>
      </c>
      <c r="G595" s="1" t="s">
        <v>1103</v>
      </c>
    </row>
    <row r="596" spans="1:7" ht="30">
      <c r="A596" s="1" t="s">
        <v>1117</v>
      </c>
      <c r="B596" s="2">
        <v>2014</v>
      </c>
      <c r="C596" s="1" t="s">
        <v>62</v>
      </c>
      <c r="D596" s="3" t="s">
        <v>354</v>
      </c>
      <c r="E596" s="1" t="s">
        <v>64</v>
      </c>
      <c r="F596" s="4">
        <v>383.91</v>
      </c>
      <c r="G596" s="1" t="s">
        <v>1103</v>
      </c>
    </row>
    <row r="597" spans="1:7" ht="30">
      <c r="A597" s="1" t="s">
        <v>1137</v>
      </c>
      <c r="B597" s="2">
        <v>2019</v>
      </c>
      <c r="C597" s="1" t="s">
        <v>62</v>
      </c>
      <c r="D597" s="3" t="s">
        <v>354</v>
      </c>
      <c r="E597" s="1" t="s">
        <v>64</v>
      </c>
      <c r="F597" s="4">
        <v>781.05</v>
      </c>
      <c r="G597" s="1" t="s">
        <v>1103</v>
      </c>
    </row>
    <row r="598" spans="1:7" ht="45">
      <c r="A598" s="1" t="s">
        <v>1178</v>
      </c>
      <c r="B598" s="2">
        <v>2023</v>
      </c>
      <c r="C598" s="1" t="s">
        <v>62</v>
      </c>
      <c r="D598" s="3" t="s">
        <v>1181</v>
      </c>
      <c r="E598" s="1" t="s">
        <v>64</v>
      </c>
      <c r="F598" s="4">
        <v>490.77</v>
      </c>
      <c r="G598" s="1" t="s">
        <v>1103</v>
      </c>
    </row>
    <row r="599" spans="1:7" ht="45">
      <c r="A599" s="1" t="s">
        <v>1178</v>
      </c>
      <c r="B599" s="2">
        <v>2023</v>
      </c>
      <c r="C599" s="1" t="s">
        <v>62</v>
      </c>
      <c r="D599" s="3" t="s">
        <v>1181</v>
      </c>
      <c r="E599" s="1" t="s">
        <v>64</v>
      </c>
      <c r="F599" s="4">
        <v>490.77</v>
      </c>
      <c r="G599" s="1" t="s">
        <v>1103</v>
      </c>
    </row>
    <row r="600" spans="1:7" ht="45">
      <c r="A600" s="1" t="s">
        <v>1178</v>
      </c>
      <c r="B600" s="2">
        <v>2023</v>
      </c>
      <c r="C600" s="1" t="s">
        <v>62</v>
      </c>
      <c r="D600" s="3" t="s">
        <v>1181</v>
      </c>
      <c r="E600" s="1" t="s">
        <v>64</v>
      </c>
      <c r="F600" s="4">
        <v>490.77</v>
      </c>
      <c r="G600" s="1" t="s">
        <v>1103</v>
      </c>
    </row>
    <row r="601" spans="1:7" ht="45">
      <c r="A601" s="1" t="s">
        <v>1178</v>
      </c>
      <c r="B601" s="2">
        <v>2023</v>
      </c>
      <c r="C601" s="1" t="s">
        <v>62</v>
      </c>
      <c r="D601" s="3" t="s">
        <v>1181</v>
      </c>
      <c r="E601" s="1" t="s">
        <v>64</v>
      </c>
      <c r="F601" s="4">
        <v>490.77</v>
      </c>
      <c r="G601" s="1" t="s">
        <v>1103</v>
      </c>
    </row>
    <row r="602" spans="1:7" ht="45">
      <c r="A602" s="1" t="s">
        <v>1178</v>
      </c>
      <c r="B602" s="2">
        <v>2023</v>
      </c>
      <c r="C602" s="1" t="s">
        <v>62</v>
      </c>
      <c r="D602" s="3" t="s">
        <v>1181</v>
      </c>
      <c r="E602" s="1" t="s">
        <v>64</v>
      </c>
      <c r="F602" s="4">
        <v>490.77</v>
      </c>
      <c r="G602" s="1" t="s">
        <v>1103</v>
      </c>
    </row>
    <row r="603" spans="1:7" ht="45">
      <c r="A603" s="1" t="s">
        <v>1178</v>
      </c>
      <c r="B603" s="2">
        <v>2023</v>
      </c>
      <c r="C603" s="1" t="s">
        <v>62</v>
      </c>
      <c r="D603" s="3" t="s">
        <v>1181</v>
      </c>
      <c r="E603" s="1" t="s">
        <v>64</v>
      </c>
      <c r="F603" s="4">
        <v>490.77</v>
      </c>
      <c r="G603" s="1" t="s">
        <v>1103</v>
      </c>
    </row>
    <row r="604" spans="1:7" ht="45">
      <c r="A604" s="1" t="s">
        <v>1178</v>
      </c>
      <c r="B604" s="2">
        <v>2023</v>
      </c>
      <c r="C604" s="1" t="s">
        <v>62</v>
      </c>
      <c r="D604" s="3" t="s">
        <v>1181</v>
      </c>
      <c r="E604" s="1" t="s">
        <v>64</v>
      </c>
      <c r="F604" s="4">
        <v>490.77</v>
      </c>
      <c r="G604" s="1" t="s">
        <v>1103</v>
      </c>
    </row>
    <row r="605" spans="1:7" ht="45">
      <c r="A605" s="1" t="s">
        <v>1178</v>
      </c>
      <c r="B605" s="2">
        <v>2023</v>
      </c>
      <c r="C605" s="1" t="s">
        <v>62</v>
      </c>
      <c r="D605" s="3" t="s">
        <v>1181</v>
      </c>
      <c r="E605" s="1" t="s">
        <v>64</v>
      </c>
      <c r="F605" s="4">
        <v>490.77</v>
      </c>
      <c r="G605" s="1" t="s">
        <v>1103</v>
      </c>
    </row>
    <row r="606" spans="1:7" ht="45">
      <c r="A606" s="1" t="s">
        <v>1178</v>
      </c>
      <c r="B606" s="2">
        <v>2023</v>
      </c>
      <c r="C606" s="1" t="s">
        <v>62</v>
      </c>
      <c r="D606" s="3" t="s">
        <v>1181</v>
      </c>
      <c r="E606" s="1" t="s">
        <v>64</v>
      </c>
      <c r="F606" s="4">
        <v>490.77</v>
      </c>
      <c r="G606" s="1" t="s">
        <v>1103</v>
      </c>
    </row>
    <row r="607" spans="1:7" ht="45">
      <c r="A607" s="1" t="s">
        <v>1178</v>
      </c>
      <c r="B607" s="2">
        <v>2023</v>
      </c>
      <c r="C607" s="1" t="s">
        <v>62</v>
      </c>
      <c r="D607" s="3" t="s">
        <v>1181</v>
      </c>
      <c r="E607" s="1" t="s">
        <v>64</v>
      </c>
      <c r="F607" s="4">
        <v>490.77</v>
      </c>
      <c r="G607" s="1" t="s">
        <v>1103</v>
      </c>
    </row>
    <row r="608" spans="1:7" ht="30">
      <c r="A608" s="1" t="s">
        <v>1148</v>
      </c>
      <c r="B608" s="2">
        <v>2019</v>
      </c>
      <c r="C608" s="1" t="s">
        <v>62</v>
      </c>
      <c r="D608" s="3" t="s">
        <v>1181</v>
      </c>
      <c r="E608" s="1" t="s">
        <v>64</v>
      </c>
      <c r="F608" s="4">
        <v>702.33</v>
      </c>
      <c r="G608" s="1" t="s">
        <v>1103</v>
      </c>
    </row>
    <row r="609" spans="1:7" ht="45">
      <c r="A609" s="1" t="s">
        <v>1178</v>
      </c>
      <c r="B609" s="2">
        <v>2023</v>
      </c>
      <c r="C609" s="1" t="s">
        <v>62</v>
      </c>
      <c r="D609" s="3" t="s">
        <v>196</v>
      </c>
      <c r="E609" s="1" t="s">
        <v>64</v>
      </c>
      <c r="F609" s="4">
        <v>490.77</v>
      </c>
      <c r="G609" s="1" t="s">
        <v>1103</v>
      </c>
    </row>
    <row r="610" spans="1:7" ht="45">
      <c r="A610" s="1" t="s">
        <v>1178</v>
      </c>
      <c r="B610" s="2">
        <v>2023</v>
      </c>
      <c r="C610" s="1" t="s">
        <v>62</v>
      </c>
      <c r="D610" s="3" t="s">
        <v>196</v>
      </c>
      <c r="E610" s="1" t="s">
        <v>64</v>
      </c>
      <c r="F610" s="4">
        <v>490.77</v>
      </c>
      <c r="G610" s="1" t="s">
        <v>1103</v>
      </c>
    </row>
    <row r="611" spans="1:7" ht="45">
      <c r="A611" s="1" t="s">
        <v>1178</v>
      </c>
      <c r="B611" s="2">
        <v>2023</v>
      </c>
      <c r="C611" s="1" t="s">
        <v>62</v>
      </c>
      <c r="D611" s="3" t="s">
        <v>197</v>
      </c>
      <c r="E611" s="1" t="s">
        <v>64</v>
      </c>
      <c r="F611" s="4">
        <v>490.77</v>
      </c>
      <c r="G611" s="1" t="s">
        <v>1103</v>
      </c>
    </row>
    <row r="612" spans="1:7" ht="45">
      <c r="A612" s="1" t="s">
        <v>1178</v>
      </c>
      <c r="B612" s="2">
        <v>2023</v>
      </c>
      <c r="C612" s="1" t="s">
        <v>62</v>
      </c>
      <c r="D612" s="3" t="s">
        <v>197</v>
      </c>
      <c r="E612" s="1" t="s">
        <v>64</v>
      </c>
      <c r="F612" s="4">
        <v>490.77</v>
      </c>
      <c r="G612" s="1" t="s">
        <v>1103</v>
      </c>
    </row>
    <row r="613" spans="1:7" ht="45">
      <c r="A613" s="1" t="s">
        <v>1178</v>
      </c>
      <c r="B613" s="2">
        <v>2023</v>
      </c>
      <c r="C613" s="1" t="s">
        <v>62</v>
      </c>
      <c r="D613" s="3" t="s">
        <v>197</v>
      </c>
      <c r="E613" s="1" t="s">
        <v>64</v>
      </c>
      <c r="F613" s="4">
        <v>490.77</v>
      </c>
      <c r="G613" s="1" t="s">
        <v>1103</v>
      </c>
    </row>
    <row r="614" spans="1:7" ht="30">
      <c r="A614" s="1" t="s">
        <v>1177</v>
      </c>
      <c r="B614" s="2">
        <v>2023</v>
      </c>
      <c r="C614" s="1" t="s">
        <v>1</v>
      </c>
      <c r="D614" s="3" t="s">
        <v>795</v>
      </c>
      <c r="E614" s="1" t="s">
        <v>8</v>
      </c>
      <c r="F614" s="4">
        <v>1475</v>
      </c>
      <c r="G614" s="1" t="s">
        <v>1103</v>
      </c>
    </row>
    <row r="615" spans="1:7" ht="30">
      <c r="A615" s="1" t="s">
        <v>1147</v>
      </c>
      <c r="B615" s="2">
        <v>2022</v>
      </c>
      <c r="C615" s="1" t="s">
        <v>62</v>
      </c>
      <c r="D615" s="3" t="s">
        <v>792</v>
      </c>
      <c r="E615" s="1" t="s">
        <v>64</v>
      </c>
      <c r="F615" s="4">
        <v>676.5</v>
      </c>
      <c r="G615" s="1" t="s">
        <v>1103</v>
      </c>
    </row>
    <row r="616" spans="1:7" ht="30">
      <c r="A616" s="1" t="s">
        <v>1147</v>
      </c>
      <c r="B616" s="2">
        <v>2022</v>
      </c>
      <c r="C616" s="1" t="s">
        <v>62</v>
      </c>
      <c r="D616" s="3" t="s">
        <v>792</v>
      </c>
      <c r="E616" s="1" t="s">
        <v>64</v>
      </c>
      <c r="F616" s="4">
        <v>676.5</v>
      </c>
      <c r="G616" s="1" t="s">
        <v>1103</v>
      </c>
    </row>
    <row r="617" spans="1:7" ht="30">
      <c r="A617" s="1" t="s">
        <v>1177</v>
      </c>
      <c r="B617" s="2">
        <v>2023</v>
      </c>
      <c r="C617" s="1" t="s">
        <v>1</v>
      </c>
      <c r="D617" s="3" t="s">
        <v>1182</v>
      </c>
      <c r="E617" s="1" t="s">
        <v>8</v>
      </c>
      <c r="F617" s="4">
        <v>1475</v>
      </c>
      <c r="G617" s="1" t="s">
        <v>1103</v>
      </c>
    </row>
    <row r="618" spans="1:7" ht="30">
      <c r="A618" s="1" t="s">
        <v>1177</v>
      </c>
      <c r="B618" s="2">
        <v>2023</v>
      </c>
      <c r="C618" s="1" t="s">
        <v>1</v>
      </c>
      <c r="D618" s="3" t="s">
        <v>1182</v>
      </c>
      <c r="E618" s="1" t="s">
        <v>8</v>
      </c>
      <c r="F618" s="4">
        <v>1475</v>
      </c>
      <c r="G618" s="1" t="s">
        <v>1103</v>
      </c>
    </row>
    <row r="619" spans="1:7" ht="30">
      <c r="A619" s="1" t="s">
        <v>1177</v>
      </c>
      <c r="B619" s="2">
        <v>2023</v>
      </c>
      <c r="C619" s="1" t="s">
        <v>1</v>
      </c>
      <c r="D619" s="3" t="s">
        <v>1182</v>
      </c>
      <c r="E619" s="1" t="s">
        <v>8</v>
      </c>
      <c r="F619" s="4">
        <v>1475</v>
      </c>
      <c r="G619" s="1" t="s">
        <v>1103</v>
      </c>
    </row>
    <row r="620" spans="1:7" ht="30">
      <c r="A620" s="1" t="s">
        <v>1177</v>
      </c>
      <c r="B620" s="2">
        <v>2023</v>
      </c>
      <c r="C620" s="1" t="s">
        <v>1</v>
      </c>
      <c r="D620" s="3" t="s">
        <v>1182</v>
      </c>
      <c r="E620" s="1" t="s">
        <v>8</v>
      </c>
      <c r="F620" s="4">
        <v>1475</v>
      </c>
      <c r="G620" s="1" t="s">
        <v>1103</v>
      </c>
    </row>
    <row r="621" spans="1:7" ht="30">
      <c r="A621" s="1" t="s">
        <v>1177</v>
      </c>
      <c r="B621" s="2">
        <v>2023</v>
      </c>
      <c r="C621" s="1" t="s">
        <v>1</v>
      </c>
      <c r="D621" s="3" t="s">
        <v>1182</v>
      </c>
      <c r="E621" s="1" t="s">
        <v>8</v>
      </c>
      <c r="F621" s="4">
        <v>1475</v>
      </c>
      <c r="G621" s="1" t="s">
        <v>1103</v>
      </c>
    </row>
    <row r="622" spans="1:7" ht="30">
      <c r="A622" s="1" t="s">
        <v>1105</v>
      </c>
      <c r="B622" s="2">
        <v>2017</v>
      </c>
      <c r="C622" s="1" t="s">
        <v>62</v>
      </c>
      <c r="D622" s="3" t="s">
        <v>200</v>
      </c>
      <c r="E622" s="1" t="s">
        <v>64</v>
      </c>
      <c r="F622" s="4">
        <v>623.61</v>
      </c>
      <c r="G622" s="1" t="s">
        <v>1103</v>
      </c>
    </row>
    <row r="623" spans="1:7" ht="30">
      <c r="A623" s="1" t="s">
        <v>1105</v>
      </c>
      <c r="B623" s="2">
        <v>2017</v>
      </c>
      <c r="C623" s="1" t="s">
        <v>62</v>
      </c>
      <c r="D623" s="3" t="s">
        <v>200</v>
      </c>
      <c r="E623" s="1" t="s">
        <v>64</v>
      </c>
      <c r="F623" s="4">
        <v>623.61</v>
      </c>
      <c r="G623" s="1" t="s">
        <v>1103</v>
      </c>
    </row>
    <row r="624" spans="1:7" ht="30">
      <c r="A624" s="1" t="s">
        <v>1107</v>
      </c>
      <c r="B624" s="2">
        <v>2015</v>
      </c>
      <c r="C624" s="1" t="s">
        <v>62</v>
      </c>
      <c r="D624" s="3" t="s">
        <v>200</v>
      </c>
      <c r="E624" s="1" t="s">
        <v>64</v>
      </c>
      <c r="F624" s="4">
        <v>538.74</v>
      </c>
      <c r="G624" s="1" t="s">
        <v>1103</v>
      </c>
    </row>
    <row r="625" spans="1:7" ht="30">
      <c r="A625" s="1" t="s">
        <v>1177</v>
      </c>
      <c r="B625" s="2">
        <v>2023</v>
      </c>
      <c r="C625" s="1" t="s">
        <v>1</v>
      </c>
      <c r="D625" s="3" t="s">
        <v>1182</v>
      </c>
      <c r="E625" s="1" t="s">
        <v>8</v>
      </c>
      <c r="F625" s="4">
        <v>1475</v>
      </c>
      <c r="G625" s="1" t="s">
        <v>1103</v>
      </c>
    </row>
    <row r="626" spans="1:7" ht="30">
      <c r="A626" s="1" t="s">
        <v>1147</v>
      </c>
      <c r="B626" s="2">
        <v>2022</v>
      </c>
      <c r="C626" s="1" t="s">
        <v>62</v>
      </c>
      <c r="D626" s="3" t="s">
        <v>546</v>
      </c>
      <c r="E626" s="1" t="s">
        <v>64</v>
      </c>
      <c r="F626" s="4">
        <v>676.5</v>
      </c>
      <c r="G626" s="1" t="s">
        <v>1103</v>
      </c>
    </row>
    <row r="627" spans="1:7" ht="30">
      <c r="A627" s="1" t="s">
        <v>1107</v>
      </c>
      <c r="B627" s="2">
        <v>2015</v>
      </c>
      <c r="C627" s="1" t="s">
        <v>62</v>
      </c>
      <c r="D627" s="3" t="s">
        <v>546</v>
      </c>
      <c r="E627" s="1" t="s">
        <v>64</v>
      </c>
      <c r="F627" s="4">
        <v>513.98</v>
      </c>
      <c r="G627" s="1" t="s">
        <v>1103</v>
      </c>
    </row>
    <row r="628" spans="1:7" ht="30">
      <c r="A628" s="1" t="s">
        <v>1177</v>
      </c>
      <c r="B628" s="2">
        <v>2023</v>
      </c>
      <c r="C628" s="1" t="s">
        <v>1</v>
      </c>
      <c r="D628" s="3" t="s">
        <v>546</v>
      </c>
      <c r="E628" s="1" t="s">
        <v>8</v>
      </c>
      <c r="F628" s="4">
        <v>1475</v>
      </c>
      <c r="G628" s="1" t="s">
        <v>1103</v>
      </c>
    </row>
    <row r="629" spans="1:7" ht="30">
      <c r="A629" s="1" t="s">
        <v>1177</v>
      </c>
      <c r="B629" s="2">
        <v>2023</v>
      </c>
      <c r="C629" s="1" t="s">
        <v>1</v>
      </c>
      <c r="D629" s="3" t="s">
        <v>546</v>
      </c>
      <c r="E629" s="1" t="s">
        <v>8</v>
      </c>
      <c r="F629" s="4">
        <v>1475</v>
      </c>
      <c r="G629" s="1" t="s">
        <v>1103</v>
      </c>
    </row>
    <row r="630" spans="1:7" ht="30">
      <c r="A630" s="1" t="s">
        <v>1177</v>
      </c>
      <c r="B630" s="2">
        <v>2023</v>
      </c>
      <c r="C630" s="1" t="s">
        <v>1</v>
      </c>
      <c r="D630" s="3" t="s">
        <v>546</v>
      </c>
      <c r="E630" s="1" t="s">
        <v>8</v>
      </c>
      <c r="F630" s="4">
        <v>1475</v>
      </c>
      <c r="G630" s="1" t="s">
        <v>1103</v>
      </c>
    </row>
    <row r="631" spans="1:7" ht="30">
      <c r="A631" s="1" t="s">
        <v>1177</v>
      </c>
      <c r="B631" s="2">
        <v>2023</v>
      </c>
      <c r="C631" s="1" t="s">
        <v>1</v>
      </c>
      <c r="D631" s="3" t="s">
        <v>546</v>
      </c>
      <c r="E631" s="1" t="s">
        <v>8</v>
      </c>
      <c r="F631" s="4">
        <v>1475</v>
      </c>
      <c r="G631" s="1" t="s">
        <v>1103</v>
      </c>
    </row>
    <row r="632" spans="1:7" ht="30">
      <c r="A632" s="1" t="s">
        <v>1177</v>
      </c>
      <c r="B632" s="2">
        <v>2023</v>
      </c>
      <c r="C632" s="1" t="s">
        <v>1</v>
      </c>
      <c r="D632" s="3" t="s">
        <v>546</v>
      </c>
      <c r="E632" s="1" t="s">
        <v>8</v>
      </c>
      <c r="F632" s="4">
        <v>1475</v>
      </c>
      <c r="G632" s="1" t="s">
        <v>1103</v>
      </c>
    </row>
    <row r="633" spans="1:7" ht="30">
      <c r="A633" s="1" t="s">
        <v>1137</v>
      </c>
      <c r="B633" s="2">
        <v>2019</v>
      </c>
      <c r="C633" s="1" t="s">
        <v>62</v>
      </c>
      <c r="D633" s="3" t="s">
        <v>690</v>
      </c>
      <c r="E633" s="1" t="s">
        <v>64</v>
      </c>
      <c r="F633" s="4">
        <v>781.05</v>
      </c>
      <c r="G633" s="1" t="s">
        <v>1103</v>
      </c>
    </row>
    <row r="634" spans="1:7" ht="30">
      <c r="A634" s="1" t="s">
        <v>1135</v>
      </c>
      <c r="B634" s="2">
        <v>2018</v>
      </c>
      <c r="C634" s="1" t="s">
        <v>62</v>
      </c>
      <c r="D634" s="3" t="s">
        <v>690</v>
      </c>
      <c r="E634" s="1" t="s">
        <v>64</v>
      </c>
      <c r="F634" s="4">
        <v>565</v>
      </c>
      <c r="G634" s="1" t="s">
        <v>1103</v>
      </c>
    </row>
    <row r="635" spans="1:7" ht="30">
      <c r="A635" s="1" t="s">
        <v>1136</v>
      </c>
      <c r="B635" s="2">
        <v>2017</v>
      </c>
      <c r="C635" s="1" t="s">
        <v>62</v>
      </c>
      <c r="D635" s="3" t="s">
        <v>690</v>
      </c>
      <c r="E635" s="1" t="s">
        <v>64</v>
      </c>
      <c r="F635" s="4">
        <v>942.69</v>
      </c>
      <c r="G635" s="1" t="s">
        <v>1103</v>
      </c>
    </row>
    <row r="636" spans="1:7" ht="30">
      <c r="A636" s="1" t="s">
        <v>1177</v>
      </c>
      <c r="B636" s="2">
        <v>2023</v>
      </c>
      <c r="C636" s="1" t="s">
        <v>1</v>
      </c>
      <c r="D636" s="3" t="s">
        <v>546</v>
      </c>
      <c r="E636" s="1" t="s">
        <v>8</v>
      </c>
      <c r="F636" s="4">
        <v>1475</v>
      </c>
      <c r="G636" s="1" t="s">
        <v>1103</v>
      </c>
    </row>
    <row r="637" spans="1:7" ht="30">
      <c r="A637" s="1" t="s">
        <v>1148</v>
      </c>
      <c r="B637" s="2">
        <v>2019</v>
      </c>
      <c r="C637" s="1" t="s">
        <v>62</v>
      </c>
      <c r="D637" s="3" t="s">
        <v>691</v>
      </c>
      <c r="E637" s="1" t="s">
        <v>64</v>
      </c>
      <c r="F637" s="4">
        <v>702.33</v>
      </c>
      <c r="G637" s="1" t="s">
        <v>1103</v>
      </c>
    </row>
    <row r="638" spans="1:7" ht="30">
      <c r="A638" s="1" t="s">
        <v>1177</v>
      </c>
      <c r="B638" s="2">
        <v>2023</v>
      </c>
      <c r="C638" s="1" t="s">
        <v>1</v>
      </c>
      <c r="D638" s="3" t="s">
        <v>201</v>
      </c>
      <c r="E638" s="1" t="s">
        <v>8</v>
      </c>
      <c r="F638" s="4">
        <v>1475</v>
      </c>
      <c r="G638" s="1" t="s">
        <v>1103</v>
      </c>
    </row>
    <row r="639" spans="1:7" ht="30">
      <c r="A639" s="1" t="s">
        <v>1177</v>
      </c>
      <c r="B639" s="2">
        <v>2023</v>
      </c>
      <c r="C639" s="1" t="s">
        <v>1</v>
      </c>
      <c r="D639" s="3" t="s">
        <v>201</v>
      </c>
      <c r="E639" s="1" t="s">
        <v>8</v>
      </c>
      <c r="F639" s="4">
        <v>1475</v>
      </c>
      <c r="G639" s="1" t="s">
        <v>1103</v>
      </c>
    </row>
    <row r="640" spans="1:7" ht="30">
      <c r="A640" s="1" t="s">
        <v>1177</v>
      </c>
      <c r="B640" s="2">
        <v>2023</v>
      </c>
      <c r="C640" s="1" t="s">
        <v>1</v>
      </c>
      <c r="D640" s="3" t="s">
        <v>201</v>
      </c>
      <c r="E640" s="1" t="s">
        <v>8</v>
      </c>
      <c r="F640" s="4">
        <v>1475</v>
      </c>
      <c r="G640" s="1" t="s">
        <v>1103</v>
      </c>
    </row>
    <row r="641" spans="1:7" ht="30">
      <c r="A641" s="1" t="s">
        <v>1147</v>
      </c>
      <c r="B641" s="2">
        <v>2022</v>
      </c>
      <c r="C641" s="1" t="s">
        <v>62</v>
      </c>
      <c r="D641" s="3" t="s">
        <v>201</v>
      </c>
      <c r="E641" s="1" t="s">
        <v>64</v>
      </c>
      <c r="F641" s="4">
        <v>676.5</v>
      </c>
      <c r="G641" s="1" t="s">
        <v>1103</v>
      </c>
    </row>
    <row r="642" spans="1:7" ht="30">
      <c r="A642" s="1" t="s">
        <v>1177</v>
      </c>
      <c r="B642" s="2">
        <v>2023</v>
      </c>
      <c r="C642" s="1" t="s">
        <v>1</v>
      </c>
      <c r="D642" s="3" t="s">
        <v>201</v>
      </c>
      <c r="E642" s="1" t="s">
        <v>8</v>
      </c>
      <c r="F642" s="4">
        <v>1475</v>
      </c>
      <c r="G642" s="1" t="s">
        <v>1103</v>
      </c>
    </row>
    <row r="643" spans="1:7" ht="30">
      <c r="A643" s="1" t="s">
        <v>1183</v>
      </c>
      <c r="B643" s="2">
        <v>2024</v>
      </c>
      <c r="C643" s="1" t="s">
        <v>1</v>
      </c>
      <c r="D643" s="3" t="s">
        <v>359</v>
      </c>
      <c r="E643" s="1" t="s">
        <v>8</v>
      </c>
      <c r="F643" s="4">
        <v>1399</v>
      </c>
      <c r="G643" s="1" t="s">
        <v>1103</v>
      </c>
    </row>
    <row r="644" spans="1:7" ht="30">
      <c r="A644" s="1" t="s">
        <v>1177</v>
      </c>
      <c r="B644" s="2">
        <v>2023</v>
      </c>
      <c r="C644" s="1" t="s">
        <v>1</v>
      </c>
      <c r="D644" s="3" t="s">
        <v>547</v>
      </c>
      <c r="E644" s="1" t="s">
        <v>8</v>
      </c>
      <c r="F644" s="4">
        <v>1475</v>
      </c>
      <c r="G644" s="1" t="s">
        <v>1103</v>
      </c>
    </row>
    <row r="645" spans="1:7" ht="30">
      <c r="A645" s="1" t="s">
        <v>1177</v>
      </c>
      <c r="B645" s="2">
        <v>2023</v>
      </c>
      <c r="C645" s="1" t="s">
        <v>1</v>
      </c>
      <c r="D645" s="3" t="s">
        <v>547</v>
      </c>
      <c r="E645" s="1" t="s">
        <v>8</v>
      </c>
      <c r="F645" s="4">
        <v>1475</v>
      </c>
      <c r="G645" s="1" t="s">
        <v>1103</v>
      </c>
    </row>
    <row r="646" spans="1:7" ht="30">
      <c r="A646" s="1" t="s">
        <v>1177</v>
      </c>
      <c r="B646" s="2">
        <v>2023</v>
      </c>
      <c r="C646" s="1" t="s">
        <v>1</v>
      </c>
      <c r="D646" s="3" t="s">
        <v>547</v>
      </c>
      <c r="E646" s="1" t="s">
        <v>8</v>
      </c>
      <c r="F646" s="4">
        <v>1475</v>
      </c>
      <c r="G646" s="1" t="s">
        <v>1103</v>
      </c>
    </row>
    <row r="647" spans="1:7" ht="30">
      <c r="A647" s="1" t="s">
        <v>1177</v>
      </c>
      <c r="B647" s="2">
        <v>2023</v>
      </c>
      <c r="C647" s="1" t="s">
        <v>1</v>
      </c>
      <c r="D647" s="3" t="s">
        <v>547</v>
      </c>
      <c r="E647" s="1" t="s">
        <v>8</v>
      </c>
      <c r="F647" s="4">
        <v>1475</v>
      </c>
      <c r="G647" s="1" t="s">
        <v>1103</v>
      </c>
    </row>
    <row r="648" spans="1:7" ht="30">
      <c r="A648" s="1" t="s">
        <v>1177</v>
      </c>
      <c r="B648" s="2">
        <v>2023</v>
      </c>
      <c r="C648" s="1" t="s">
        <v>1</v>
      </c>
      <c r="D648" s="3" t="s">
        <v>547</v>
      </c>
      <c r="E648" s="1" t="s">
        <v>8</v>
      </c>
      <c r="F648" s="4">
        <v>1475</v>
      </c>
      <c r="G648" s="1" t="s">
        <v>1103</v>
      </c>
    </row>
    <row r="649" spans="1:7" ht="30">
      <c r="A649" s="1" t="s">
        <v>1177</v>
      </c>
      <c r="B649" s="2">
        <v>2023</v>
      </c>
      <c r="C649" s="1" t="s">
        <v>1</v>
      </c>
      <c r="D649" s="3" t="s">
        <v>547</v>
      </c>
      <c r="E649" s="1" t="s">
        <v>8</v>
      </c>
      <c r="F649" s="4">
        <v>1475</v>
      </c>
      <c r="G649" s="1" t="s">
        <v>1103</v>
      </c>
    </row>
    <row r="650" spans="1:7" ht="30">
      <c r="A650" s="1" t="s">
        <v>1177</v>
      </c>
      <c r="B650" s="2">
        <v>2023</v>
      </c>
      <c r="C650" s="1" t="s">
        <v>1</v>
      </c>
      <c r="D650" s="3" t="s">
        <v>548</v>
      </c>
      <c r="E650" s="1" t="s">
        <v>8</v>
      </c>
      <c r="F650" s="4">
        <v>1475</v>
      </c>
      <c r="G650" s="1" t="s">
        <v>1103</v>
      </c>
    </row>
    <row r="651" spans="1:7" ht="30">
      <c r="A651" s="1" t="s">
        <v>1177</v>
      </c>
      <c r="B651" s="2">
        <v>2023</v>
      </c>
      <c r="C651" s="1" t="s">
        <v>1</v>
      </c>
      <c r="D651" s="3" t="s">
        <v>548</v>
      </c>
      <c r="E651" s="1" t="s">
        <v>8</v>
      </c>
      <c r="F651" s="4">
        <v>1475</v>
      </c>
      <c r="G651" s="1" t="s">
        <v>1103</v>
      </c>
    </row>
    <row r="652" spans="1:7" ht="30">
      <c r="A652" s="1" t="s">
        <v>1111</v>
      </c>
      <c r="B652" s="2">
        <v>2014</v>
      </c>
      <c r="C652" s="1" t="s">
        <v>62</v>
      </c>
      <c r="D652" s="3" t="s">
        <v>1184</v>
      </c>
      <c r="E652" s="1" t="s">
        <v>64</v>
      </c>
      <c r="F652" s="4">
        <v>466.39</v>
      </c>
      <c r="G652" s="1" t="s">
        <v>1103</v>
      </c>
    </row>
    <row r="653" spans="1:7" ht="30">
      <c r="A653" s="1" t="s">
        <v>1105</v>
      </c>
      <c r="B653" s="2">
        <v>2017</v>
      </c>
      <c r="C653" s="1" t="s">
        <v>62</v>
      </c>
      <c r="D653" s="3" t="s">
        <v>1184</v>
      </c>
      <c r="E653" s="1" t="s">
        <v>64</v>
      </c>
      <c r="F653" s="4">
        <v>623.61</v>
      </c>
      <c r="G653" s="1" t="s">
        <v>1103</v>
      </c>
    </row>
    <row r="654" spans="1:7" ht="30">
      <c r="A654" s="1" t="s">
        <v>1136</v>
      </c>
      <c r="B654" s="2">
        <v>2017</v>
      </c>
      <c r="C654" s="1" t="s">
        <v>62</v>
      </c>
      <c r="D654" s="3" t="s">
        <v>693</v>
      </c>
      <c r="E654" s="1" t="s">
        <v>64</v>
      </c>
      <c r="F654" s="4">
        <v>942.69</v>
      </c>
      <c r="G654" s="1" t="s">
        <v>1103</v>
      </c>
    </row>
    <row r="655" spans="1:7" ht="30">
      <c r="A655" s="1" t="s">
        <v>1147</v>
      </c>
      <c r="B655" s="2">
        <v>2022</v>
      </c>
      <c r="C655" s="1" t="s">
        <v>62</v>
      </c>
      <c r="D655" s="3" t="s">
        <v>1185</v>
      </c>
      <c r="E655" s="1" t="s">
        <v>64</v>
      </c>
      <c r="F655" s="4">
        <v>676.5</v>
      </c>
      <c r="G655" s="1" t="s">
        <v>1103</v>
      </c>
    </row>
    <row r="656" spans="1:7" ht="45">
      <c r="A656" s="1" t="s">
        <v>1178</v>
      </c>
      <c r="B656" s="2">
        <v>2023</v>
      </c>
      <c r="C656" s="1" t="s">
        <v>62</v>
      </c>
      <c r="D656" s="3" t="s">
        <v>548</v>
      </c>
      <c r="E656" s="1" t="s">
        <v>64</v>
      </c>
      <c r="F656" s="4">
        <v>490.77</v>
      </c>
      <c r="G656" s="1" t="s">
        <v>1103</v>
      </c>
    </row>
    <row r="657" spans="1:7" ht="30">
      <c r="A657" s="1" t="s">
        <v>1186</v>
      </c>
      <c r="B657" s="2">
        <v>2023</v>
      </c>
      <c r="C657" s="1" t="s">
        <v>62</v>
      </c>
      <c r="D657" s="3" t="s">
        <v>190</v>
      </c>
      <c r="E657" s="1" t="s">
        <v>64</v>
      </c>
      <c r="F657" s="4">
        <v>385</v>
      </c>
      <c r="G657" s="1" t="s">
        <v>1103</v>
      </c>
    </row>
    <row r="658" spans="1:7" ht="30">
      <c r="A658" s="1" t="s">
        <v>1107</v>
      </c>
      <c r="B658" s="2">
        <v>2015</v>
      </c>
      <c r="C658" s="1" t="s">
        <v>62</v>
      </c>
      <c r="D658" s="3" t="s">
        <v>796</v>
      </c>
      <c r="E658" s="1" t="s">
        <v>64</v>
      </c>
      <c r="F658" s="4">
        <v>513.98</v>
      </c>
      <c r="G658" s="1" t="s">
        <v>1103</v>
      </c>
    </row>
    <row r="659" spans="1:7" ht="30">
      <c r="A659" s="1" t="s">
        <v>1107</v>
      </c>
      <c r="B659" s="2">
        <v>2015</v>
      </c>
      <c r="C659" s="1" t="s">
        <v>62</v>
      </c>
      <c r="D659" s="3" t="s">
        <v>796</v>
      </c>
      <c r="E659" s="1" t="s">
        <v>64</v>
      </c>
      <c r="F659" s="4">
        <v>538.74</v>
      </c>
      <c r="G659" s="1" t="s">
        <v>1103</v>
      </c>
    </row>
    <row r="660" spans="1:7" ht="30">
      <c r="A660" s="1" t="s">
        <v>1107</v>
      </c>
      <c r="B660" s="2">
        <v>2015</v>
      </c>
      <c r="C660" s="1" t="s">
        <v>62</v>
      </c>
      <c r="D660" s="3" t="s">
        <v>796</v>
      </c>
      <c r="E660" s="1" t="s">
        <v>64</v>
      </c>
      <c r="F660" s="4">
        <v>513.98</v>
      </c>
      <c r="G660" s="1" t="s">
        <v>1103</v>
      </c>
    </row>
    <row r="661" spans="1:7" ht="30">
      <c r="A661" s="1" t="s">
        <v>1105</v>
      </c>
      <c r="B661" s="2">
        <v>2017</v>
      </c>
      <c r="C661" s="1" t="s">
        <v>62</v>
      </c>
      <c r="D661" s="3" t="s">
        <v>796</v>
      </c>
      <c r="E661" s="1" t="s">
        <v>64</v>
      </c>
      <c r="F661" s="4">
        <v>623.61</v>
      </c>
      <c r="G661" s="1" t="s">
        <v>1103</v>
      </c>
    </row>
    <row r="662" spans="1:7" ht="30">
      <c r="A662" s="1" t="s">
        <v>1117</v>
      </c>
      <c r="B662" s="2">
        <v>2014</v>
      </c>
      <c r="C662" s="1" t="s">
        <v>62</v>
      </c>
      <c r="D662" s="3" t="s">
        <v>796</v>
      </c>
      <c r="E662" s="1" t="s">
        <v>64</v>
      </c>
      <c r="F662" s="4">
        <v>383.91</v>
      </c>
      <c r="G662" s="1" t="s">
        <v>1103</v>
      </c>
    </row>
    <row r="663" spans="1:7" ht="30">
      <c r="A663" s="1" t="s">
        <v>1135</v>
      </c>
      <c r="B663" s="2">
        <v>2018</v>
      </c>
      <c r="C663" s="1" t="s">
        <v>62</v>
      </c>
      <c r="D663" s="3" t="s">
        <v>796</v>
      </c>
      <c r="E663" s="1" t="s">
        <v>64</v>
      </c>
      <c r="F663" s="4">
        <v>565</v>
      </c>
      <c r="G663" s="1" t="s">
        <v>1103</v>
      </c>
    </row>
    <row r="664" spans="1:7" ht="30">
      <c r="A664" s="1" t="s">
        <v>1135</v>
      </c>
      <c r="B664" s="2">
        <v>2018</v>
      </c>
      <c r="C664" s="1" t="s">
        <v>62</v>
      </c>
      <c r="D664" s="3" t="s">
        <v>796</v>
      </c>
      <c r="E664" s="1" t="s">
        <v>64</v>
      </c>
      <c r="F664" s="4">
        <v>565</v>
      </c>
      <c r="G664" s="1" t="s">
        <v>1103</v>
      </c>
    </row>
    <row r="665" spans="1:7" ht="30">
      <c r="A665" s="1" t="s">
        <v>1111</v>
      </c>
      <c r="B665" s="2">
        <v>2014</v>
      </c>
      <c r="C665" s="1" t="s">
        <v>62</v>
      </c>
      <c r="D665" s="3" t="s">
        <v>796</v>
      </c>
      <c r="E665" s="1" t="s">
        <v>64</v>
      </c>
      <c r="F665" s="4">
        <v>466.39</v>
      </c>
      <c r="G665" s="1" t="s">
        <v>1103</v>
      </c>
    </row>
    <row r="666" spans="1:7" ht="30">
      <c r="A666" s="1" t="s">
        <v>1117</v>
      </c>
      <c r="B666" s="2">
        <v>2013</v>
      </c>
      <c r="C666" s="1" t="s">
        <v>62</v>
      </c>
      <c r="D666" s="3" t="s">
        <v>796</v>
      </c>
      <c r="E666" s="1" t="s">
        <v>64</v>
      </c>
      <c r="F666" s="4">
        <v>452.64</v>
      </c>
      <c r="G666" s="1" t="s">
        <v>1103</v>
      </c>
    </row>
    <row r="667" spans="1:7" ht="30">
      <c r="A667" s="1" t="s">
        <v>1117</v>
      </c>
      <c r="B667" s="2">
        <v>2013</v>
      </c>
      <c r="C667" s="1" t="s">
        <v>62</v>
      </c>
      <c r="D667" s="3" t="s">
        <v>796</v>
      </c>
      <c r="E667" s="1" t="s">
        <v>64</v>
      </c>
      <c r="F667" s="4">
        <v>452.64</v>
      </c>
      <c r="G667" s="1" t="s">
        <v>1103</v>
      </c>
    </row>
    <row r="668" spans="1:7" ht="30">
      <c r="A668" s="1" t="s">
        <v>1105</v>
      </c>
      <c r="B668" s="2">
        <v>2017</v>
      </c>
      <c r="C668" s="1" t="s">
        <v>62</v>
      </c>
      <c r="D668" s="3" t="s">
        <v>796</v>
      </c>
      <c r="E668" s="1" t="s">
        <v>64</v>
      </c>
      <c r="F668" s="4">
        <v>623.61</v>
      </c>
      <c r="G668" s="1" t="s">
        <v>1103</v>
      </c>
    </row>
    <row r="669" spans="1:7" ht="30">
      <c r="A669" s="1" t="s">
        <v>1119</v>
      </c>
      <c r="B669" s="2">
        <v>2016</v>
      </c>
      <c r="C669" s="1" t="s">
        <v>62</v>
      </c>
      <c r="D669" s="3" t="s">
        <v>796</v>
      </c>
      <c r="E669" s="1" t="s">
        <v>64</v>
      </c>
      <c r="F669" s="4">
        <v>558.41999999999996</v>
      </c>
      <c r="G669" s="1" t="s">
        <v>1103</v>
      </c>
    </row>
    <row r="670" spans="1:7" ht="30">
      <c r="A670" s="1" t="s">
        <v>1111</v>
      </c>
      <c r="B670" s="2">
        <v>2014</v>
      </c>
      <c r="C670" s="1" t="s">
        <v>62</v>
      </c>
      <c r="D670" s="3" t="s">
        <v>796</v>
      </c>
      <c r="E670" s="1" t="s">
        <v>64</v>
      </c>
      <c r="F670" s="4">
        <v>466.39</v>
      </c>
      <c r="G670" s="1" t="s">
        <v>1103</v>
      </c>
    </row>
    <row r="671" spans="1:7" ht="30">
      <c r="A671" s="1" t="s">
        <v>1107</v>
      </c>
      <c r="B671" s="2">
        <v>2015</v>
      </c>
      <c r="C671" s="1" t="s">
        <v>62</v>
      </c>
      <c r="D671" s="3" t="s">
        <v>1187</v>
      </c>
      <c r="E671" s="1" t="s">
        <v>64</v>
      </c>
      <c r="F671" s="4">
        <v>538.74</v>
      </c>
      <c r="G671" s="1" t="s">
        <v>1103</v>
      </c>
    </row>
    <row r="672" spans="1:7" ht="30">
      <c r="A672" s="1" t="s">
        <v>1107</v>
      </c>
      <c r="B672" s="2">
        <v>2015</v>
      </c>
      <c r="C672" s="1" t="s">
        <v>62</v>
      </c>
      <c r="D672" s="3" t="s">
        <v>1187</v>
      </c>
      <c r="E672" s="1" t="s">
        <v>64</v>
      </c>
      <c r="F672" s="4">
        <v>538.74</v>
      </c>
      <c r="G672" s="1" t="s">
        <v>1103</v>
      </c>
    </row>
    <row r="673" spans="1:7" ht="30">
      <c r="A673" s="1" t="s">
        <v>1107</v>
      </c>
      <c r="B673" s="2">
        <v>2015</v>
      </c>
      <c r="C673" s="1" t="s">
        <v>62</v>
      </c>
      <c r="D673" s="3" t="s">
        <v>1187</v>
      </c>
      <c r="E673" s="1" t="s">
        <v>64</v>
      </c>
      <c r="F673" s="4">
        <v>538.74</v>
      </c>
      <c r="G673" s="1" t="s">
        <v>1103</v>
      </c>
    </row>
    <row r="674" spans="1:7" ht="30">
      <c r="A674" s="1" t="s">
        <v>1107</v>
      </c>
      <c r="B674" s="2">
        <v>2015</v>
      </c>
      <c r="C674" s="1" t="s">
        <v>62</v>
      </c>
      <c r="D674" s="3" t="s">
        <v>1187</v>
      </c>
      <c r="E674" s="1" t="s">
        <v>64</v>
      </c>
      <c r="F674" s="4">
        <v>538.74</v>
      </c>
      <c r="G674" s="1" t="s">
        <v>1103</v>
      </c>
    </row>
    <row r="675" spans="1:7" ht="30">
      <c r="A675" s="1" t="s">
        <v>1117</v>
      </c>
      <c r="B675" s="2">
        <v>2014</v>
      </c>
      <c r="C675" s="1" t="s">
        <v>62</v>
      </c>
      <c r="D675" s="3" t="s">
        <v>1187</v>
      </c>
      <c r="E675" s="1" t="s">
        <v>64</v>
      </c>
      <c r="F675" s="4">
        <v>383.91</v>
      </c>
      <c r="G675" s="1" t="s">
        <v>1103</v>
      </c>
    </row>
    <row r="676" spans="1:7" ht="30">
      <c r="A676" s="1" t="s">
        <v>1105</v>
      </c>
      <c r="B676" s="2">
        <v>2017</v>
      </c>
      <c r="C676" s="1" t="s">
        <v>62</v>
      </c>
      <c r="D676" s="3" t="s">
        <v>1187</v>
      </c>
      <c r="E676" s="1" t="s">
        <v>64</v>
      </c>
      <c r="F676" s="4">
        <v>623.61</v>
      </c>
      <c r="G676" s="1" t="s">
        <v>1103</v>
      </c>
    </row>
    <row r="677" spans="1:7" ht="30">
      <c r="A677" s="1" t="s">
        <v>1136</v>
      </c>
      <c r="B677" s="2">
        <v>2017</v>
      </c>
      <c r="C677" s="1" t="s">
        <v>62</v>
      </c>
      <c r="D677" s="3" t="s">
        <v>1187</v>
      </c>
      <c r="E677" s="1" t="s">
        <v>64</v>
      </c>
      <c r="F677" s="4">
        <v>942.69</v>
      </c>
      <c r="G677" s="1" t="s">
        <v>1103</v>
      </c>
    </row>
    <row r="678" spans="1:7" ht="30">
      <c r="A678" s="1" t="s">
        <v>1137</v>
      </c>
      <c r="B678" s="2">
        <v>2019</v>
      </c>
      <c r="C678" s="1" t="s">
        <v>62</v>
      </c>
      <c r="D678" s="3" t="s">
        <v>1187</v>
      </c>
      <c r="E678" s="1" t="s">
        <v>64</v>
      </c>
      <c r="F678" s="4">
        <v>781.05</v>
      </c>
      <c r="G678" s="1" t="s">
        <v>1103</v>
      </c>
    </row>
    <row r="679" spans="1:7" ht="30">
      <c r="A679" s="1" t="s">
        <v>1136</v>
      </c>
      <c r="B679" s="2">
        <v>2017</v>
      </c>
      <c r="C679" s="1" t="s">
        <v>62</v>
      </c>
      <c r="D679" s="3" t="s">
        <v>1187</v>
      </c>
      <c r="E679" s="1" t="s">
        <v>64</v>
      </c>
      <c r="F679" s="4">
        <v>942.69</v>
      </c>
      <c r="G679" s="1" t="s">
        <v>1103</v>
      </c>
    </row>
    <row r="680" spans="1:7" ht="30">
      <c r="A680" s="1" t="s">
        <v>1136</v>
      </c>
      <c r="B680" s="2">
        <v>2017</v>
      </c>
      <c r="C680" s="1" t="s">
        <v>62</v>
      </c>
      <c r="D680" s="3" t="s">
        <v>1187</v>
      </c>
      <c r="E680" s="1" t="s">
        <v>64</v>
      </c>
      <c r="F680" s="4">
        <v>942.69</v>
      </c>
      <c r="G680" s="1" t="s">
        <v>1103</v>
      </c>
    </row>
    <row r="681" spans="1:7" ht="30">
      <c r="A681" s="1" t="s">
        <v>1147</v>
      </c>
      <c r="B681" s="2">
        <v>2022</v>
      </c>
      <c r="C681" s="1" t="s">
        <v>62</v>
      </c>
      <c r="D681" s="3" t="s">
        <v>202</v>
      </c>
      <c r="E681" s="1" t="s">
        <v>64</v>
      </c>
      <c r="F681" s="4">
        <v>676.5</v>
      </c>
      <c r="G681" s="1" t="s">
        <v>1103</v>
      </c>
    </row>
    <row r="682" spans="1:7" ht="30">
      <c r="A682" s="1" t="s">
        <v>1147</v>
      </c>
      <c r="B682" s="2">
        <v>2022</v>
      </c>
      <c r="C682" s="1" t="s">
        <v>62</v>
      </c>
      <c r="D682" s="3" t="s">
        <v>202</v>
      </c>
      <c r="E682" s="1" t="s">
        <v>64</v>
      </c>
      <c r="F682" s="4">
        <v>676.5</v>
      </c>
      <c r="G682" s="1" t="s">
        <v>1103</v>
      </c>
    </row>
    <row r="683" spans="1:7" ht="30">
      <c r="A683" s="1" t="s">
        <v>1147</v>
      </c>
      <c r="B683" s="2">
        <v>2022</v>
      </c>
      <c r="C683" s="1" t="s">
        <v>62</v>
      </c>
      <c r="D683" s="3" t="s">
        <v>202</v>
      </c>
      <c r="E683" s="1" t="s">
        <v>64</v>
      </c>
      <c r="F683" s="4">
        <v>676.5</v>
      </c>
      <c r="G683" s="1" t="s">
        <v>1103</v>
      </c>
    </row>
    <row r="684" spans="1:7" ht="30">
      <c r="A684" s="1" t="s">
        <v>1177</v>
      </c>
      <c r="B684" s="2">
        <v>2023</v>
      </c>
      <c r="C684" s="1" t="s">
        <v>1</v>
      </c>
      <c r="D684" s="3" t="s">
        <v>550</v>
      </c>
      <c r="E684" s="1" t="s">
        <v>8</v>
      </c>
      <c r="F684" s="4">
        <v>1475</v>
      </c>
      <c r="G684" s="1" t="s">
        <v>1103</v>
      </c>
    </row>
    <row r="685" spans="1:7" ht="30">
      <c r="A685" s="1" t="s">
        <v>1177</v>
      </c>
      <c r="B685" s="2">
        <v>2023</v>
      </c>
      <c r="C685" s="1" t="s">
        <v>1</v>
      </c>
      <c r="D685" s="3" t="s">
        <v>550</v>
      </c>
      <c r="E685" s="1" t="s">
        <v>8</v>
      </c>
      <c r="F685" s="4">
        <v>1475</v>
      </c>
      <c r="G685" s="1" t="s">
        <v>1103</v>
      </c>
    </row>
    <row r="686" spans="1:7" ht="30">
      <c r="A686" s="1" t="s">
        <v>1147</v>
      </c>
      <c r="B686" s="2">
        <v>2022</v>
      </c>
      <c r="C686" s="1" t="s">
        <v>62</v>
      </c>
      <c r="D686" s="3" t="s">
        <v>550</v>
      </c>
      <c r="E686" s="1" t="s">
        <v>64</v>
      </c>
      <c r="F686" s="4">
        <v>676.5</v>
      </c>
      <c r="G686" s="1" t="s">
        <v>1103</v>
      </c>
    </row>
    <row r="687" spans="1:7" ht="30">
      <c r="A687" s="1" t="s">
        <v>1177</v>
      </c>
      <c r="B687" s="2">
        <v>2023</v>
      </c>
      <c r="C687" s="1" t="s">
        <v>1</v>
      </c>
      <c r="D687" s="3" t="s">
        <v>695</v>
      </c>
      <c r="E687" s="1" t="s">
        <v>8</v>
      </c>
      <c r="F687" s="4">
        <v>1475</v>
      </c>
      <c r="G687" s="1" t="s">
        <v>1103</v>
      </c>
    </row>
    <row r="688" spans="1:7" ht="30">
      <c r="A688" s="1" t="s">
        <v>1177</v>
      </c>
      <c r="B688" s="2">
        <v>2023</v>
      </c>
      <c r="C688" s="1" t="s">
        <v>1</v>
      </c>
      <c r="D688" s="3" t="s">
        <v>551</v>
      </c>
      <c r="E688" s="1" t="s">
        <v>8</v>
      </c>
      <c r="F688" s="4">
        <v>1475</v>
      </c>
      <c r="G688" s="1" t="s">
        <v>1103</v>
      </c>
    </row>
    <row r="689" spans="1:7" ht="30">
      <c r="A689" s="1" t="s">
        <v>1147</v>
      </c>
      <c r="B689" s="2">
        <v>2022</v>
      </c>
      <c r="C689" s="1" t="s">
        <v>62</v>
      </c>
      <c r="D689" s="3" t="s">
        <v>1188</v>
      </c>
      <c r="E689" s="1" t="s">
        <v>64</v>
      </c>
      <c r="F689" s="4">
        <v>676.5</v>
      </c>
      <c r="G689" s="1" t="s">
        <v>1103</v>
      </c>
    </row>
    <row r="690" spans="1:7" ht="30">
      <c r="A690" s="1" t="s">
        <v>1177</v>
      </c>
      <c r="B690" s="2">
        <v>2023</v>
      </c>
      <c r="C690" s="1" t="s">
        <v>1</v>
      </c>
      <c r="D690" s="3" t="s">
        <v>1189</v>
      </c>
      <c r="E690" s="1" t="s">
        <v>8</v>
      </c>
      <c r="F690" s="4">
        <v>1475</v>
      </c>
      <c r="G690" s="1" t="s">
        <v>1103</v>
      </c>
    </row>
    <row r="691" spans="1:7" ht="30">
      <c r="A691" s="1" t="s">
        <v>1177</v>
      </c>
      <c r="B691" s="2">
        <v>2023</v>
      </c>
      <c r="C691" s="1" t="s">
        <v>1</v>
      </c>
      <c r="D691" s="3" t="s">
        <v>696</v>
      </c>
      <c r="E691" s="1" t="s">
        <v>8</v>
      </c>
      <c r="F691" s="4">
        <v>1475</v>
      </c>
      <c r="G691" s="1" t="s">
        <v>1103</v>
      </c>
    </row>
    <row r="692" spans="1:7" ht="30">
      <c r="A692" s="1" t="s">
        <v>1177</v>
      </c>
      <c r="B692" s="2">
        <v>2023</v>
      </c>
      <c r="C692" s="1" t="s">
        <v>1</v>
      </c>
      <c r="D692" s="3" t="s">
        <v>696</v>
      </c>
      <c r="E692" s="1" t="s">
        <v>8</v>
      </c>
      <c r="F692" s="4">
        <v>1475</v>
      </c>
      <c r="G692" s="1" t="s">
        <v>1103</v>
      </c>
    </row>
    <row r="693" spans="1:7" ht="30">
      <c r="A693" s="1" t="s">
        <v>1147</v>
      </c>
      <c r="B693" s="2">
        <v>2022</v>
      </c>
      <c r="C693" s="1" t="s">
        <v>62</v>
      </c>
      <c r="D693" s="3" t="s">
        <v>697</v>
      </c>
      <c r="E693" s="1" t="s">
        <v>64</v>
      </c>
      <c r="F693" s="4">
        <v>676.5</v>
      </c>
      <c r="G693" s="1" t="s">
        <v>1103</v>
      </c>
    </row>
    <row r="694" spans="1:7" ht="30">
      <c r="A694" s="1" t="s">
        <v>1147</v>
      </c>
      <c r="B694" s="2">
        <v>2022</v>
      </c>
      <c r="C694" s="1" t="s">
        <v>62</v>
      </c>
      <c r="D694" s="3" t="s">
        <v>697</v>
      </c>
      <c r="E694" s="1" t="s">
        <v>64</v>
      </c>
      <c r="F694" s="4">
        <v>676.5</v>
      </c>
      <c r="G694" s="1" t="s">
        <v>1103</v>
      </c>
    </row>
    <row r="695" spans="1:7" ht="30">
      <c r="A695" s="1" t="s">
        <v>1135</v>
      </c>
      <c r="B695" s="2">
        <v>2018</v>
      </c>
      <c r="C695" s="1" t="s">
        <v>62</v>
      </c>
      <c r="D695" s="3" t="s">
        <v>697</v>
      </c>
      <c r="E695" s="1" t="s">
        <v>64</v>
      </c>
      <c r="F695" s="4">
        <v>565</v>
      </c>
      <c r="G695" s="1" t="s">
        <v>1103</v>
      </c>
    </row>
    <row r="696" spans="1:7" ht="30">
      <c r="A696" s="1" t="s">
        <v>1105</v>
      </c>
      <c r="B696" s="2">
        <v>2017</v>
      </c>
      <c r="C696" s="1" t="s">
        <v>62</v>
      </c>
      <c r="D696" s="3" t="s">
        <v>697</v>
      </c>
      <c r="E696" s="1" t="s">
        <v>64</v>
      </c>
      <c r="F696" s="4">
        <v>623.61</v>
      </c>
      <c r="G696" s="1" t="s">
        <v>1103</v>
      </c>
    </row>
    <row r="697" spans="1:7" ht="30">
      <c r="A697" s="1" t="s">
        <v>1111</v>
      </c>
      <c r="B697" s="2">
        <v>2014</v>
      </c>
      <c r="C697" s="1" t="s">
        <v>62</v>
      </c>
      <c r="D697" s="3" t="s">
        <v>1190</v>
      </c>
      <c r="E697" s="1" t="s">
        <v>64</v>
      </c>
      <c r="F697" s="4">
        <v>466.39</v>
      </c>
      <c r="G697" s="1" t="s">
        <v>1103</v>
      </c>
    </row>
    <row r="698" spans="1:7" ht="30">
      <c r="A698" s="1" t="s">
        <v>1107</v>
      </c>
      <c r="B698" s="2">
        <v>2015</v>
      </c>
      <c r="C698" s="1" t="s">
        <v>62</v>
      </c>
      <c r="D698" s="3" t="s">
        <v>1190</v>
      </c>
      <c r="E698" s="1" t="s">
        <v>64</v>
      </c>
      <c r="F698" s="4">
        <v>538.74</v>
      </c>
      <c r="G698" s="1" t="s">
        <v>1103</v>
      </c>
    </row>
    <row r="699" spans="1:7" ht="30">
      <c r="A699" s="1" t="s">
        <v>1117</v>
      </c>
      <c r="B699" s="2">
        <v>2013</v>
      </c>
      <c r="C699" s="1" t="s">
        <v>62</v>
      </c>
      <c r="D699" s="3" t="s">
        <v>1190</v>
      </c>
      <c r="E699" s="1" t="s">
        <v>64</v>
      </c>
      <c r="F699" s="4">
        <v>452.64</v>
      </c>
      <c r="G699" s="1" t="s">
        <v>1103</v>
      </c>
    </row>
    <row r="700" spans="1:7" ht="30">
      <c r="A700" s="1" t="s">
        <v>1147</v>
      </c>
      <c r="B700" s="2">
        <v>2022</v>
      </c>
      <c r="C700" s="1" t="s">
        <v>62</v>
      </c>
      <c r="D700" s="3" t="s">
        <v>552</v>
      </c>
      <c r="E700" s="1" t="s">
        <v>64</v>
      </c>
      <c r="F700" s="4">
        <v>676.5</v>
      </c>
      <c r="G700" s="1" t="s">
        <v>1103</v>
      </c>
    </row>
    <row r="701" spans="1:7" ht="30">
      <c r="A701" s="1" t="s">
        <v>1135</v>
      </c>
      <c r="B701" s="2">
        <v>2018</v>
      </c>
      <c r="C701" s="1" t="s">
        <v>62</v>
      </c>
      <c r="D701" s="3" t="s">
        <v>553</v>
      </c>
      <c r="E701" s="1" t="s">
        <v>64</v>
      </c>
      <c r="F701" s="4">
        <v>565</v>
      </c>
      <c r="G701" s="1" t="s">
        <v>1103</v>
      </c>
    </row>
    <row r="702" spans="1:7" ht="30">
      <c r="A702" s="1" t="s">
        <v>1105</v>
      </c>
      <c r="B702" s="2">
        <v>2017</v>
      </c>
      <c r="C702" s="1" t="s">
        <v>62</v>
      </c>
      <c r="D702" s="3" t="s">
        <v>554</v>
      </c>
      <c r="E702" s="1" t="s">
        <v>64</v>
      </c>
      <c r="F702" s="4">
        <v>623.61</v>
      </c>
      <c r="G702" s="1" t="s">
        <v>1103</v>
      </c>
    </row>
    <row r="703" spans="1:7" ht="30">
      <c r="A703" s="1" t="s">
        <v>1107</v>
      </c>
      <c r="B703" s="2">
        <v>2015</v>
      </c>
      <c r="C703" s="1" t="s">
        <v>62</v>
      </c>
      <c r="D703" s="3" t="s">
        <v>796</v>
      </c>
      <c r="E703" s="1" t="s">
        <v>64</v>
      </c>
      <c r="F703" s="4">
        <v>538.74</v>
      </c>
      <c r="G703" s="1" t="s">
        <v>1103</v>
      </c>
    </row>
    <row r="704" spans="1:7" ht="30">
      <c r="A704" s="1" t="s">
        <v>1105</v>
      </c>
      <c r="B704" s="2">
        <v>2017</v>
      </c>
      <c r="C704" s="1" t="s">
        <v>62</v>
      </c>
      <c r="D704" s="3" t="s">
        <v>1191</v>
      </c>
      <c r="E704" s="1" t="s">
        <v>64</v>
      </c>
      <c r="F704" s="4">
        <v>623.61</v>
      </c>
      <c r="G704" s="1" t="s">
        <v>1103</v>
      </c>
    </row>
    <row r="705" spans="1:7" ht="30">
      <c r="A705" s="1" t="s">
        <v>1107</v>
      </c>
      <c r="B705" s="2">
        <v>2015</v>
      </c>
      <c r="C705" s="1" t="s">
        <v>62</v>
      </c>
      <c r="D705" s="3" t="s">
        <v>1192</v>
      </c>
      <c r="E705" s="1" t="s">
        <v>64</v>
      </c>
      <c r="F705" s="4">
        <v>538.74</v>
      </c>
      <c r="G705" s="1" t="s">
        <v>1103</v>
      </c>
    </row>
    <row r="706" spans="1:7" ht="30">
      <c r="A706" s="1" t="s">
        <v>1107</v>
      </c>
      <c r="B706" s="2">
        <v>2015</v>
      </c>
      <c r="C706" s="1" t="s">
        <v>62</v>
      </c>
      <c r="D706" s="3" t="s">
        <v>1192</v>
      </c>
      <c r="E706" s="1" t="s">
        <v>64</v>
      </c>
      <c r="F706" s="4">
        <v>538.74</v>
      </c>
      <c r="G706" s="1" t="s">
        <v>1103</v>
      </c>
    </row>
    <row r="707" spans="1:7" ht="30">
      <c r="A707" s="1" t="s">
        <v>1133</v>
      </c>
      <c r="B707" s="2">
        <v>2009</v>
      </c>
      <c r="C707" s="1" t="s">
        <v>62</v>
      </c>
      <c r="D707" s="3" t="s">
        <v>1192</v>
      </c>
      <c r="E707" s="1" t="s">
        <v>64</v>
      </c>
      <c r="F707" s="4">
        <v>744.2</v>
      </c>
      <c r="G707" s="1" t="s">
        <v>1103</v>
      </c>
    </row>
    <row r="708" spans="1:7" ht="30">
      <c r="A708" s="1" t="s">
        <v>1135</v>
      </c>
      <c r="B708" s="2">
        <v>2018</v>
      </c>
      <c r="C708" s="1" t="s">
        <v>62</v>
      </c>
      <c r="D708" s="3" t="s">
        <v>365</v>
      </c>
      <c r="E708" s="1" t="s">
        <v>64</v>
      </c>
      <c r="F708" s="4">
        <v>565</v>
      </c>
      <c r="G708" s="1" t="s">
        <v>1103</v>
      </c>
    </row>
    <row r="709" spans="1:7" ht="30">
      <c r="A709" s="1" t="s">
        <v>1147</v>
      </c>
      <c r="B709" s="2">
        <v>2022</v>
      </c>
      <c r="C709" s="1" t="s">
        <v>62</v>
      </c>
      <c r="D709" s="3" t="s">
        <v>555</v>
      </c>
      <c r="E709" s="1" t="s">
        <v>64</v>
      </c>
      <c r="F709" s="4">
        <v>676.5</v>
      </c>
      <c r="G709" s="1" t="s">
        <v>1103</v>
      </c>
    </row>
    <row r="710" spans="1:7" ht="30">
      <c r="A710" s="1" t="s">
        <v>1147</v>
      </c>
      <c r="B710" s="2">
        <v>2022</v>
      </c>
      <c r="C710" s="1" t="s">
        <v>62</v>
      </c>
      <c r="D710" s="3" t="s">
        <v>368</v>
      </c>
      <c r="E710" s="1" t="s">
        <v>64</v>
      </c>
      <c r="F710" s="4">
        <v>676.5</v>
      </c>
      <c r="G710" s="1" t="s">
        <v>1103</v>
      </c>
    </row>
    <row r="711" spans="1:7" ht="30">
      <c r="A711" s="1" t="s">
        <v>1135</v>
      </c>
      <c r="B711" s="2">
        <v>2020</v>
      </c>
      <c r="C711" s="1" t="s">
        <v>62</v>
      </c>
      <c r="D711" s="3" t="s">
        <v>1193</v>
      </c>
      <c r="E711" s="1" t="s">
        <v>64</v>
      </c>
      <c r="F711" s="4">
        <v>621.15</v>
      </c>
      <c r="G711" s="1" t="s">
        <v>1103</v>
      </c>
    </row>
    <row r="712" spans="1:7" ht="30">
      <c r="A712" s="1" t="s">
        <v>1105</v>
      </c>
      <c r="B712" s="2">
        <v>2017</v>
      </c>
      <c r="C712" s="1" t="s">
        <v>62</v>
      </c>
      <c r="D712" s="3" t="s">
        <v>1194</v>
      </c>
      <c r="E712" s="1" t="s">
        <v>64</v>
      </c>
      <c r="F712" s="4">
        <v>623.61</v>
      </c>
      <c r="G712" s="1" t="s">
        <v>1103</v>
      </c>
    </row>
    <row r="713" spans="1:7" ht="30">
      <c r="A713" s="1" t="s">
        <v>1177</v>
      </c>
      <c r="B713" s="2">
        <v>2023</v>
      </c>
      <c r="C713" s="1" t="s">
        <v>1</v>
      </c>
      <c r="D713" s="3" t="s">
        <v>804</v>
      </c>
      <c r="E713" s="1" t="s">
        <v>8</v>
      </c>
      <c r="F713" s="4">
        <v>1475</v>
      </c>
      <c r="G713" s="1" t="s">
        <v>1103</v>
      </c>
    </row>
    <row r="714" spans="1:7" ht="30">
      <c r="A714" s="1" t="s">
        <v>1147</v>
      </c>
      <c r="B714" s="2">
        <v>2022</v>
      </c>
      <c r="C714" s="1" t="s">
        <v>62</v>
      </c>
      <c r="D714" s="3" t="s">
        <v>556</v>
      </c>
      <c r="E714" s="1" t="s">
        <v>64</v>
      </c>
      <c r="F714" s="4">
        <v>676.5</v>
      </c>
      <c r="G714" s="1" t="s">
        <v>1103</v>
      </c>
    </row>
    <row r="715" spans="1:7" ht="30">
      <c r="A715" s="1" t="s">
        <v>1147</v>
      </c>
      <c r="B715" s="2">
        <v>2022</v>
      </c>
      <c r="C715" s="1" t="s">
        <v>62</v>
      </c>
      <c r="D715" s="3" t="s">
        <v>805</v>
      </c>
      <c r="E715" s="1" t="s">
        <v>64</v>
      </c>
      <c r="F715" s="4">
        <v>676.5</v>
      </c>
      <c r="G715" s="1" t="s">
        <v>1103</v>
      </c>
    </row>
    <row r="716" spans="1:7" ht="30">
      <c r="A716" s="1" t="s">
        <v>1135</v>
      </c>
      <c r="B716" s="2">
        <v>2018</v>
      </c>
      <c r="C716" s="1" t="s">
        <v>62</v>
      </c>
      <c r="D716" s="3" t="s">
        <v>1195</v>
      </c>
      <c r="E716" s="1" t="s">
        <v>64</v>
      </c>
      <c r="F716" s="4">
        <v>565</v>
      </c>
      <c r="G716" s="1" t="s">
        <v>1103</v>
      </c>
    </row>
    <row r="717" spans="1:7" ht="30">
      <c r="A717" s="1" t="s">
        <v>1119</v>
      </c>
      <c r="B717" s="2">
        <v>2016</v>
      </c>
      <c r="C717" s="1" t="s">
        <v>62</v>
      </c>
      <c r="D717" s="3" t="s">
        <v>1195</v>
      </c>
      <c r="E717" s="1" t="s">
        <v>64</v>
      </c>
      <c r="F717" s="4">
        <v>558.41999999999996</v>
      </c>
      <c r="G717" s="1" t="s">
        <v>1103</v>
      </c>
    </row>
    <row r="718" spans="1:7" ht="30">
      <c r="A718" s="1" t="s">
        <v>1107</v>
      </c>
      <c r="B718" s="2">
        <v>2015</v>
      </c>
      <c r="C718" s="1" t="s">
        <v>62</v>
      </c>
      <c r="D718" s="3" t="s">
        <v>1195</v>
      </c>
      <c r="E718" s="1" t="s">
        <v>64</v>
      </c>
      <c r="F718" s="4">
        <v>538.74</v>
      </c>
      <c r="G718" s="1" t="s">
        <v>1103</v>
      </c>
    </row>
    <row r="719" spans="1:7" ht="30">
      <c r="A719" s="1" t="s">
        <v>1147</v>
      </c>
      <c r="B719" s="2">
        <v>2022</v>
      </c>
      <c r="C719" s="1" t="s">
        <v>62</v>
      </c>
      <c r="D719" s="3" t="s">
        <v>1196</v>
      </c>
      <c r="E719" s="1" t="s">
        <v>64</v>
      </c>
      <c r="F719" s="4">
        <v>676.5</v>
      </c>
      <c r="G719" s="1" t="s">
        <v>1103</v>
      </c>
    </row>
    <row r="720" spans="1:7">
      <c r="A720" s="6"/>
      <c r="B720" s="6"/>
      <c r="C720" s="6"/>
      <c r="D720" s="6"/>
      <c r="E720" s="6"/>
      <c r="F720" s="7">
        <v>545254.67999999877</v>
      </c>
      <c r="G720" s="6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workbookViewId="0">
      <selection activeCell="L12" sqref="L12"/>
    </sheetView>
  </sheetViews>
  <sheetFormatPr defaultRowHeight="15"/>
  <cols>
    <col min="1" max="1" width="20.5703125" customWidth="1"/>
    <col min="3" max="3" width="12.42578125" customWidth="1"/>
    <col min="4" max="4" width="5.140625" customWidth="1"/>
    <col min="5" max="5" width="7.7109375" customWidth="1"/>
    <col min="6" max="6" width="4.85546875" customWidth="1"/>
    <col min="7" max="7" width="12" customWidth="1"/>
    <col min="9" max="9" width="10.7109375" customWidth="1"/>
    <col min="10" max="10" width="18.28515625" customWidth="1"/>
  </cols>
  <sheetData>
    <row r="2" spans="1:10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ht="45">
      <c r="A3" s="1" t="s">
        <v>756</v>
      </c>
      <c r="B3" s="1" t="s">
        <v>3</v>
      </c>
      <c r="C3" s="3" t="s">
        <v>757</v>
      </c>
      <c r="D3" s="3" t="s">
        <v>3</v>
      </c>
      <c r="E3" s="1" t="s">
        <v>1198</v>
      </c>
      <c r="F3" s="1" t="s">
        <v>8</v>
      </c>
      <c r="G3" s="3" t="s">
        <v>757</v>
      </c>
      <c r="H3" s="4">
        <v>4196.76</v>
      </c>
      <c r="I3" s="3" t="s">
        <v>757</v>
      </c>
      <c r="J3" s="1" t="s">
        <v>704</v>
      </c>
    </row>
    <row r="4" spans="1:10" ht="45">
      <c r="A4" s="1" t="s">
        <v>771</v>
      </c>
      <c r="B4" s="1" t="s">
        <v>3</v>
      </c>
      <c r="C4" s="3" t="s">
        <v>772</v>
      </c>
      <c r="D4" s="3" t="s">
        <v>3</v>
      </c>
      <c r="E4" s="1" t="s">
        <v>3</v>
      </c>
      <c r="F4" s="1" t="s">
        <v>8</v>
      </c>
      <c r="G4" s="3" t="s">
        <v>772</v>
      </c>
      <c r="H4" s="4">
        <v>5842.5</v>
      </c>
      <c r="I4" s="3" t="s">
        <v>772</v>
      </c>
      <c r="J4" s="1" t="s">
        <v>704</v>
      </c>
    </row>
    <row r="5" spans="1:10" ht="60">
      <c r="A5" s="1" t="s">
        <v>778</v>
      </c>
      <c r="B5" s="1" t="s">
        <v>3</v>
      </c>
      <c r="C5" s="3" t="s">
        <v>779</v>
      </c>
      <c r="D5" s="3" t="s">
        <v>3</v>
      </c>
      <c r="E5" s="1" t="s">
        <v>1199</v>
      </c>
      <c r="F5" s="1" t="s">
        <v>8</v>
      </c>
      <c r="G5" s="3" t="s">
        <v>779</v>
      </c>
      <c r="H5" s="4">
        <v>6185.01</v>
      </c>
      <c r="I5" s="3" t="s">
        <v>779</v>
      </c>
      <c r="J5" s="1" t="s">
        <v>704</v>
      </c>
    </row>
    <row r="6" spans="1:10" ht="45">
      <c r="A6" s="1" t="s">
        <v>784</v>
      </c>
      <c r="B6" s="1" t="s">
        <v>3</v>
      </c>
      <c r="C6" s="3" t="s">
        <v>517</v>
      </c>
      <c r="D6" s="3" t="s">
        <v>3</v>
      </c>
      <c r="E6" s="1" t="s">
        <v>1200</v>
      </c>
      <c r="F6" s="1" t="s">
        <v>8</v>
      </c>
      <c r="G6" s="3" t="s">
        <v>517</v>
      </c>
      <c r="H6" s="4">
        <v>2269.8200000000002</v>
      </c>
      <c r="I6" s="3" t="s">
        <v>517</v>
      </c>
      <c r="J6" s="1" t="s">
        <v>704</v>
      </c>
    </row>
    <row r="7" spans="1:10" ht="45">
      <c r="A7" s="1" t="s">
        <v>793</v>
      </c>
      <c r="B7" s="1" t="s">
        <v>3</v>
      </c>
      <c r="C7" s="3" t="s">
        <v>681</v>
      </c>
      <c r="D7" s="3" t="s">
        <v>3</v>
      </c>
      <c r="E7" s="1" t="s">
        <v>3</v>
      </c>
      <c r="F7" s="1" t="s">
        <v>8</v>
      </c>
      <c r="G7" s="3" t="s">
        <v>681</v>
      </c>
      <c r="H7" s="4">
        <v>4499</v>
      </c>
      <c r="I7" s="3" t="s">
        <v>681</v>
      </c>
      <c r="J7" s="1" t="s">
        <v>704</v>
      </c>
    </row>
    <row r="8" spans="1:10" ht="45">
      <c r="A8" s="1" t="s">
        <v>793</v>
      </c>
      <c r="B8" s="1" t="s">
        <v>3</v>
      </c>
      <c r="C8" s="3" t="s">
        <v>681</v>
      </c>
      <c r="D8" s="3" t="s">
        <v>3</v>
      </c>
      <c r="E8" s="1" t="s">
        <v>3</v>
      </c>
      <c r="F8" s="1" t="s">
        <v>8</v>
      </c>
      <c r="G8" s="3" t="s">
        <v>681</v>
      </c>
      <c r="H8" s="4">
        <v>4499</v>
      </c>
      <c r="I8" s="3" t="s">
        <v>681</v>
      </c>
      <c r="J8" s="1" t="s">
        <v>704</v>
      </c>
    </row>
    <row r="9" spans="1:10" ht="60">
      <c r="A9" s="1" t="s">
        <v>799</v>
      </c>
      <c r="B9" s="1" t="s">
        <v>3</v>
      </c>
      <c r="C9" s="3" t="s">
        <v>363</v>
      </c>
      <c r="D9" s="3" t="s">
        <v>3</v>
      </c>
      <c r="E9" s="1" t="s">
        <v>1201</v>
      </c>
      <c r="F9" s="1" t="s">
        <v>8</v>
      </c>
      <c r="G9" s="3" t="s">
        <v>363</v>
      </c>
      <c r="H9" s="4">
        <v>4323.45</v>
      </c>
      <c r="I9" s="3" t="s">
        <v>363</v>
      </c>
      <c r="J9" s="1" t="s">
        <v>704</v>
      </c>
    </row>
    <row r="10" spans="1:10" ht="45">
      <c r="A10" s="1" t="s">
        <v>800</v>
      </c>
      <c r="B10" s="1" t="s">
        <v>3</v>
      </c>
      <c r="C10" s="3" t="s">
        <v>366</v>
      </c>
      <c r="D10" s="3" t="s">
        <v>3</v>
      </c>
      <c r="E10" s="1" t="s">
        <v>3</v>
      </c>
      <c r="F10" s="1" t="s">
        <v>8</v>
      </c>
      <c r="G10" s="3" t="s">
        <v>366</v>
      </c>
      <c r="H10" s="4">
        <v>4120.5</v>
      </c>
      <c r="I10" s="3" t="s">
        <v>366</v>
      </c>
      <c r="J10" s="1" t="s">
        <v>704</v>
      </c>
    </row>
    <row r="11" spans="1:10" ht="45">
      <c r="A11" s="1" t="s">
        <v>800</v>
      </c>
      <c r="B11" s="1" t="s">
        <v>3</v>
      </c>
      <c r="C11" s="3" t="s">
        <v>368</v>
      </c>
      <c r="D11" s="3" t="s">
        <v>3</v>
      </c>
      <c r="E11" s="1" t="s">
        <v>3</v>
      </c>
      <c r="F11" s="1" t="s">
        <v>8</v>
      </c>
      <c r="G11" s="3" t="s">
        <v>368</v>
      </c>
      <c r="H11" s="4">
        <v>4120.5</v>
      </c>
      <c r="I11" s="3" t="s">
        <v>368</v>
      </c>
      <c r="J11" s="1" t="s">
        <v>704</v>
      </c>
    </row>
    <row r="12" spans="1:10" ht="60">
      <c r="A12" s="1" t="s">
        <v>801</v>
      </c>
      <c r="B12" s="1" t="s">
        <v>3</v>
      </c>
      <c r="C12" s="3" t="s">
        <v>802</v>
      </c>
      <c r="D12" s="3" t="s">
        <v>3</v>
      </c>
      <c r="E12" s="1" t="s">
        <v>3</v>
      </c>
      <c r="F12" s="1" t="s">
        <v>8</v>
      </c>
      <c r="G12" s="3" t="s">
        <v>802</v>
      </c>
      <c r="H12" s="4">
        <v>6827.08</v>
      </c>
      <c r="I12" s="3" t="s">
        <v>802</v>
      </c>
      <c r="J12" s="1" t="s">
        <v>704</v>
      </c>
    </row>
    <row r="13" spans="1:10" ht="60">
      <c r="A13" s="1" t="s">
        <v>803</v>
      </c>
      <c r="B13" s="1" t="s">
        <v>3</v>
      </c>
      <c r="C13" s="3" t="s">
        <v>804</v>
      </c>
      <c r="D13" s="3" t="s">
        <v>3</v>
      </c>
      <c r="E13" s="1" t="s">
        <v>3</v>
      </c>
      <c r="F13" s="1" t="s">
        <v>8</v>
      </c>
      <c r="G13" s="3" t="s">
        <v>804</v>
      </c>
      <c r="H13" s="4">
        <v>4797.1499999999996</v>
      </c>
      <c r="I13" s="3" t="s">
        <v>804</v>
      </c>
      <c r="J13" s="1" t="s">
        <v>704</v>
      </c>
    </row>
    <row r="14" spans="1:10">
      <c r="H14" s="8">
        <v>51680.77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workbookViewId="0">
      <selection activeCell="M13" sqref="A1:M13"/>
    </sheetView>
  </sheetViews>
  <sheetFormatPr defaultRowHeight="15"/>
  <cols>
    <col min="1" max="1" width="25.140625" customWidth="1"/>
    <col min="2" max="2" width="9" customWidth="1"/>
    <col min="3" max="3" width="4.5703125" customWidth="1"/>
    <col min="4" max="4" width="19.7109375" customWidth="1"/>
    <col min="5" max="5" width="24.28515625" customWidth="1"/>
    <col min="6" max="6" width="10.7109375" customWidth="1"/>
    <col min="8" max="8" width="6" customWidth="1"/>
    <col min="9" max="9" width="18.85546875" customWidth="1"/>
    <col min="10" max="10" width="11.42578125" customWidth="1"/>
    <col min="11" max="11" width="14.140625" customWidth="1"/>
    <col min="12" max="12" width="11.85546875" customWidth="1"/>
    <col min="13" max="13" width="19" customWidth="1"/>
  </cols>
  <sheetData>
    <row r="2" spans="1:13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6"/>
      <c r="M2" s="6"/>
    </row>
    <row r="3" spans="1:13" ht="30">
      <c r="A3" s="1" t="s">
        <v>34</v>
      </c>
      <c r="B3" s="2">
        <v>2022</v>
      </c>
      <c r="C3" s="1" t="s">
        <v>16</v>
      </c>
      <c r="D3" s="1" t="s">
        <v>1202</v>
      </c>
      <c r="E3" s="1" t="s">
        <v>34</v>
      </c>
      <c r="F3" s="3" t="s">
        <v>56</v>
      </c>
      <c r="G3" s="3" t="s">
        <v>3</v>
      </c>
      <c r="H3" s="1" t="s">
        <v>8</v>
      </c>
      <c r="I3" s="1" t="s">
        <v>1203</v>
      </c>
      <c r="J3" s="3" t="s">
        <v>56</v>
      </c>
      <c r="K3" s="4">
        <v>153750</v>
      </c>
      <c r="L3" s="3" t="s">
        <v>56</v>
      </c>
      <c r="M3" s="1" t="s">
        <v>33</v>
      </c>
    </row>
    <row r="4" spans="1:13" ht="45">
      <c r="A4" s="1" t="s">
        <v>57</v>
      </c>
      <c r="B4" s="2">
        <v>2022</v>
      </c>
      <c r="C4" s="1" t="s">
        <v>16</v>
      </c>
      <c r="D4" s="1" t="s">
        <v>1204</v>
      </c>
      <c r="E4" s="1" t="s">
        <v>57</v>
      </c>
      <c r="F4" s="3" t="s">
        <v>56</v>
      </c>
      <c r="G4" s="3" t="s">
        <v>3</v>
      </c>
      <c r="H4" s="1" t="s">
        <v>8</v>
      </c>
      <c r="I4" s="1" t="s">
        <v>1205</v>
      </c>
      <c r="J4" s="3" t="s">
        <v>56</v>
      </c>
      <c r="K4" s="4">
        <v>46250</v>
      </c>
      <c r="L4" s="3" t="s">
        <v>56</v>
      </c>
      <c r="M4" s="1" t="s">
        <v>33</v>
      </c>
    </row>
    <row r="5" spans="1:13" ht="45">
      <c r="A5" s="1" t="s">
        <v>57</v>
      </c>
      <c r="B5" s="2">
        <v>2022</v>
      </c>
      <c r="C5" s="1" t="s">
        <v>16</v>
      </c>
      <c r="D5" s="1" t="s">
        <v>1206</v>
      </c>
      <c r="E5" s="1" t="s">
        <v>57</v>
      </c>
      <c r="F5" s="3" t="s">
        <v>56</v>
      </c>
      <c r="G5" s="3" t="s">
        <v>3</v>
      </c>
      <c r="H5" s="1" t="s">
        <v>8</v>
      </c>
      <c r="I5" s="1" t="s">
        <v>1207</v>
      </c>
      <c r="J5" s="3" t="s">
        <v>56</v>
      </c>
      <c r="K5" s="4">
        <v>35051.769999999997</v>
      </c>
      <c r="L5" s="3" t="s">
        <v>56</v>
      </c>
      <c r="M5" s="1" t="s">
        <v>33</v>
      </c>
    </row>
    <row r="6" spans="1:13" ht="30">
      <c r="A6" s="1" t="s">
        <v>34</v>
      </c>
      <c r="B6" s="2">
        <v>2022</v>
      </c>
      <c r="C6" s="1" t="s">
        <v>16</v>
      </c>
      <c r="D6" s="1" t="s">
        <v>1208</v>
      </c>
      <c r="E6" s="1" t="s">
        <v>34</v>
      </c>
      <c r="F6" s="3" t="s">
        <v>56</v>
      </c>
      <c r="G6" s="3" t="s">
        <v>3</v>
      </c>
      <c r="H6" s="1" t="s">
        <v>8</v>
      </c>
      <c r="I6" s="1" t="s">
        <v>1209</v>
      </c>
      <c r="J6" s="3" t="s">
        <v>56</v>
      </c>
      <c r="K6" s="4">
        <v>242863.5</v>
      </c>
      <c r="L6" s="3" t="s">
        <v>56</v>
      </c>
      <c r="M6" s="1" t="s">
        <v>33</v>
      </c>
    </row>
    <row r="7" spans="1:13" ht="90">
      <c r="A7" s="1" t="s">
        <v>58</v>
      </c>
      <c r="B7" s="2">
        <v>2022</v>
      </c>
      <c r="C7" s="1" t="s">
        <v>16</v>
      </c>
      <c r="D7" s="1" t="s">
        <v>1210</v>
      </c>
      <c r="E7" s="1" t="s">
        <v>58</v>
      </c>
      <c r="F7" s="3" t="s">
        <v>59</v>
      </c>
      <c r="G7" s="3" t="s">
        <v>3</v>
      </c>
      <c r="H7" s="1" t="s">
        <v>8</v>
      </c>
      <c r="I7" s="1" t="s">
        <v>1211</v>
      </c>
      <c r="J7" s="3" t="s">
        <v>59</v>
      </c>
      <c r="K7" s="4">
        <v>239579.67</v>
      </c>
      <c r="L7" s="3" t="s">
        <v>59</v>
      </c>
      <c r="M7" s="1" t="s">
        <v>33</v>
      </c>
    </row>
    <row r="8" spans="1:13" ht="45">
      <c r="A8" s="1" t="s">
        <v>57</v>
      </c>
      <c r="B8" s="2">
        <v>2023</v>
      </c>
      <c r="C8" s="1" t="s">
        <v>1</v>
      </c>
      <c r="D8" s="1" t="s">
        <v>1212</v>
      </c>
      <c r="E8" s="1" t="s">
        <v>57</v>
      </c>
      <c r="F8" s="3" t="s">
        <v>60</v>
      </c>
      <c r="G8" s="3" t="s">
        <v>3</v>
      </c>
      <c r="H8" s="1" t="s">
        <v>8</v>
      </c>
      <c r="I8" s="1" t="s">
        <v>1213</v>
      </c>
      <c r="J8" s="3" t="s">
        <v>60</v>
      </c>
      <c r="K8" s="4">
        <v>9778.5</v>
      </c>
      <c r="L8" s="3" t="s">
        <v>60</v>
      </c>
      <c r="M8" s="1" t="s">
        <v>33</v>
      </c>
    </row>
    <row r="9" spans="1:13" ht="45">
      <c r="A9" s="1" t="s">
        <v>57</v>
      </c>
      <c r="B9" s="2">
        <v>2023</v>
      </c>
      <c r="C9" s="1" t="s">
        <v>1</v>
      </c>
      <c r="D9" s="1" t="s">
        <v>1214</v>
      </c>
      <c r="E9" s="1" t="s">
        <v>57</v>
      </c>
      <c r="F9" s="3" t="s">
        <v>60</v>
      </c>
      <c r="G9" s="3" t="s">
        <v>3</v>
      </c>
      <c r="H9" s="1" t="s">
        <v>8</v>
      </c>
      <c r="I9" s="1" t="s">
        <v>1215</v>
      </c>
      <c r="J9" s="3" t="s">
        <v>60</v>
      </c>
      <c r="K9" s="4">
        <v>9778.5</v>
      </c>
      <c r="L9" s="3" t="s">
        <v>60</v>
      </c>
      <c r="M9" s="1" t="s">
        <v>33</v>
      </c>
    </row>
    <row r="10" spans="1:13" ht="45">
      <c r="A10" s="1" t="s">
        <v>57</v>
      </c>
      <c r="B10" s="2">
        <v>2023</v>
      </c>
      <c r="C10" s="1" t="s">
        <v>1</v>
      </c>
      <c r="D10" s="1" t="s">
        <v>1216</v>
      </c>
      <c r="E10" s="1" t="s">
        <v>57</v>
      </c>
      <c r="F10" s="3" t="s">
        <v>60</v>
      </c>
      <c r="G10" s="3" t="s">
        <v>3</v>
      </c>
      <c r="H10" s="1" t="s">
        <v>8</v>
      </c>
      <c r="I10" s="1" t="s">
        <v>1217</v>
      </c>
      <c r="J10" s="3" t="s">
        <v>60</v>
      </c>
      <c r="K10" s="4">
        <v>9778.5</v>
      </c>
      <c r="L10" s="3" t="s">
        <v>60</v>
      </c>
      <c r="M10" s="1" t="s">
        <v>33</v>
      </c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9">
        <v>746830.44000000006</v>
      </c>
      <c r="L11" s="6"/>
      <c r="M11" s="6"/>
    </row>
    <row r="13" spans="1:13">
      <c r="A13" s="199" t="s">
        <v>1218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</row>
  </sheetData>
  <mergeCells count="1">
    <mergeCell ref="A13:L1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opLeftCell="A6" workbookViewId="0">
      <selection activeCell="F8" sqref="F8"/>
    </sheetView>
  </sheetViews>
  <sheetFormatPr defaultRowHeight="15"/>
  <cols>
    <col min="1" max="1" width="29.85546875" customWidth="1"/>
    <col min="2" max="2" width="7.28515625" customWidth="1"/>
    <col min="3" max="3" width="3.7109375" customWidth="1"/>
    <col min="4" max="4" width="22.140625" customWidth="1"/>
    <col min="5" max="5" width="24.85546875" customWidth="1"/>
    <col min="6" max="6" width="11.28515625" customWidth="1"/>
    <col min="9" max="9" width="17.42578125" customWidth="1"/>
    <col min="10" max="11" width="11.28515625" customWidth="1"/>
    <col min="12" max="12" width="12.28515625" customWidth="1"/>
    <col min="13" max="13" width="18" customWidth="1"/>
  </cols>
  <sheetData>
    <row r="2" spans="1:13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6"/>
      <c r="M2" s="6"/>
    </row>
    <row r="3" spans="1:13" ht="45">
      <c r="A3" s="1" t="s">
        <v>412</v>
      </c>
      <c r="B3" s="2">
        <v>2019</v>
      </c>
      <c r="C3" s="1" t="s">
        <v>1</v>
      </c>
      <c r="D3" s="1" t="s">
        <v>1219</v>
      </c>
      <c r="E3" s="1" t="s">
        <v>412</v>
      </c>
      <c r="F3" s="3" t="s">
        <v>460</v>
      </c>
      <c r="G3" s="3" t="s">
        <v>3</v>
      </c>
      <c r="H3" s="1" t="s">
        <v>8</v>
      </c>
      <c r="I3" s="1" t="s">
        <v>1220</v>
      </c>
      <c r="J3" s="3" t="s">
        <v>460</v>
      </c>
      <c r="K3" s="4">
        <v>5153.7</v>
      </c>
      <c r="L3" s="3" t="s">
        <v>460</v>
      </c>
      <c r="M3" s="1" t="s">
        <v>371</v>
      </c>
    </row>
    <row r="4" spans="1:13" ht="45">
      <c r="A4" s="1" t="s">
        <v>462</v>
      </c>
      <c r="B4" s="2">
        <v>2022</v>
      </c>
      <c r="C4" s="1" t="s">
        <v>1</v>
      </c>
      <c r="D4" s="1" t="s">
        <v>1221</v>
      </c>
      <c r="E4" s="1" t="s">
        <v>1222</v>
      </c>
      <c r="F4" s="3" t="s">
        <v>306</v>
      </c>
      <c r="G4" s="3" t="s">
        <v>3</v>
      </c>
      <c r="H4" s="1" t="s">
        <v>8</v>
      </c>
      <c r="I4" s="1" t="s">
        <v>1223</v>
      </c>
      <c r="J4" s="3" t="s">
        <v>306</v>
      </c>
      <c r="K4" s="4">
        <v>4825.29</v>
      </c>
      <c r="L4" s="3" t="s">
        <v>306</v>
      </c>
      <c r="M4" s="1" t="s">
        <v>371</v>
      </c>
    </row>
    <row r="5" spans="1:13" ht="45">
      <c r="A5" s="1" t="s">
        <v>462</v>
      </c>
      <c r="B5" s="2">
        <v>2022</v>
      </c>
      <c r="C5" s="1" t="s">
        <v>1</v>
      </c>
      <c r="D5" s="1" t="s">
        <v>1224</v>
      </c>
      <c r="E5" s="1" t="s">
        <v>1222</v>
      </c>
      <c r="F5" s="3" t="s">
        <v>306</v>
      </c>
      <c r="G5" s="3" t="s">
        <v>3</v>
      </c>
      <c r="H5" s="1" t="s">
        <v>8</v>
      </c>
      <c r="I5" s="1" t="s">
        <v>1225</v>
      </c>
      <c r="J5" s="3" t="s">
        <v>306</v>
      </c>
      <c r="K5" s="4">
        <v>4825.29</v>
      </c>
      <c r="L5" s="3" t="s">
        <v>306</v>
      </c>
      <c r="M5" s="1" t="s">
        <v>371</v>
      </c>
    </row>
    <row r="6" spans="1:13" ht="45">
      <c r="A6" s="1" t="s">
        <v>462</v>
      </c>
      <c r="B6" s="2">
        <v>2022</v>
      </c>
      <c r="C6" s="1" t="s">
        <v>1</v>
      </c>
      <c r="D6" s="1" t="s">
        <v>1226</v>
      </c>
      <c r="E6" s="1" t="s">
        <v>1222</v>
      </c>
      <c r="F6" s="3" t="s">
        <v>306</v>
      </c>
      <c r="G6" s="3" t="s">
        <v>3</v>
      </c>
      <c r="H6" s="1" t="s">
        <v>8</v>
      </c>
      <c r="I6" s="1" t="s">
        <v>1227</v>
      </c>
      <c r="J6" s="3" t="s">
        <v>306</v>
      </c>
      <c r="K6" s="4">
        <v>4825.29</v>
      </c>
      <c r="L6" s="3" t="s">
        <v>306</v>
      </c>
      <c r="M6" s="1" t="s">
        <v>371</v>
      </c>
    </row>
    <row r="7" spans="1:13" ht="45">
      <c r="A7" s="1" t="s">
        <v>462</v>
      </c>
      <c r="B7" s="2">
        <v>2022</v>
      </c>
      <c r="C7" s="1" t="s">
        <v>1</v>
      </c>
      <c r="D7" s="1" t="s">
        <v>1228</v>
      </c>
      <c r="E7" s="1" t="s">
        <v>1222</v>
      </c>
      <c r="F7" s="3" t="s">
        <v>306</v>
      </c>
      <c r="G7" s="3" t="s">
        <v>3</v>
      </c>
      <c r="H7" s="1" t="s">
        <v>8</v>
      </c>
      <c r="I7" s="1" t="s">
        <v>1229</v>
      </c>
      <c r="J7" s="3" t="s">
        <v>306</v>
      </c>
      <c r="K7" s="4">
        <v>4825.29</v>
      </c>
      <c r="L7" s="3" t="s">
        <v>306</v>
      </c>
      <c r="M7" s="1" t="s">
        <v>371</v>
      </c>
    </row>
    <row r="8" spans="1:13" ht="30">
      <c r="A8" s="1" t="s">
        <v>465</v>
      </c>
      <c r="B8" s="2">
        <v>2022</v>
      </c>
      <c r="C8" s="1" t="s">
        <v>1</v>
      </c>
      <c r="D8" s="1" t="s">
        <v>1230</v>
      </c>
      <c r="E8" s="1" t="s">
        <v>465</v>
      </c>
      <c r="F8" s="3" t="s">
        <v>160</v>
      </c>
      <c r="G8" s="3" t="s">
        <v>3</v>
      </c>
      <c r="H8" s="1" t="s">
        <v>8</v>
      </c>
      <c r="I8" s="1" t="s">
        <v>1231</v>
      </c>
      <c r="J8" s="3" t="s">
        <v>160</v>
      </c>
      <c r="K8" s="4">
        <v>4317.3</v>
      </c>
      <c r="L8" s="3" t="s">
        <v>160</v>
      </c>
      <c r="M8" s="1" t="s">
        <v>371</v>
      </c>
    </row>
    <row r="9" spans="1:13" ht="30">
      <c r="A9" s="1" t="s">
        <v>465</v>
      </c>
      <c r="B9" s="2">
        <v>2022</v>
      </c>
      <c r="C9" s="1" t="s">
        <v>1</v>
      </c>
      <c r="D9" s="1" t="s">
        <v>1232</v>
      </c>
      <c r="E9" s="1" t="s">
        <v>465</v>
      </c>
      <c r="F9" s="3" t="s">
        <v>160</v>
      </c>
      <c r="G9" s="3" t="s">
        <v>3</v>
      </c>
      <c r="H9" s="1" t="s">
        <v>8</v>
      </c>
      <c r="I9" s="1" t="s">
        <v>1233</v>
      </c>
      <c r="J9" s="3" t="s">
        <v>160</v>
      </c>
      <c r="K9" s="4">
        <v>4317.3</v>
      </c>
      <c r="L9" s="3" t="s">
        <v>160</v>
      </c>
      <c r="M9" s="1" t="s">
        <v>371</v>
      </c>
    </row>
    <row r="10" spans="1:13" ht="30">
      <c r="A10" s="1" t="s">
        <v>465</v>
      </c>
      <c r="B10" s="2">
        <v>2022</v>
      </c>
      <c r="C10" s="1" t="s">
        <v>1</v>
      </c>
      <c r="D10" s="1" t="s">
        <v>1234</v>
      </c>
      <c r="E10" s="1" t="s">
        <v>465</v>
      </c>
      <c r="F10" s="3" t="s">
        <v>160</v>
      </c>
      <c r="G10" s="3" t="s">
        <v>3</v>
      </c>
      <c r="H10" s="1" t="s">
        <v>8</v>
      </c>
      <c r="I10" s="1" t="s">
        <v>1235</v>
      </c>
      <c r="J10" s="3" t="s">
        <v>160</v>
      </c>
      <c r="K10" s="4">
        <v>4317.3</v>
      </c>
      <c r="L10" s="3" t="s">
        <v>160</v>
      </c>
      <c r="M10" s="1" t="s">
        <v>371</v>
      </c>
    </row>
    <row r="11" spans="1:13" ht="30">
      <c r="A11" s="1" t="s">
        <v>468</v>
      </c>
      <c r="B11" s="2">
        <v>2022</v>
      </c>
      <c r="C11" s="1" t="s">
        <v>1</v>
      </c>
      <c r="D11" s="1" t="s">
        <v>1236</v>
      </c>
      <c r="E11" s="1" t="s">
        <v>468</v>
      </c>
      <c r="F11" s="3" t="s">
        <v>309</v>
      </c>
      <c r="G11" s="3" t="s">
        <v>3</v>
      </c>
      <c r="H11" s="1" t="s">
        <v>8</v>
      </c>
      <c r="I11" s="1" t="s">
        <v>1237</v>
      </c>
      <c r="J11" s="3" t="s">
        <v>309</v>
      </c>
      <c r="K11" s="4">
        <v>4170.3999999999996</v>
      </c>
      <c r="L11" s="3" t="s">
        <v>309</v>
      </c>
      <c r="M11" s="1" t="s">
        <v>371</v>
      </c>
    </row>
    <row r="12" spans="1:13" ht="30">
      <c r="A12" s="1" t="s">
        <v>468</v>
      </c>
      <c r="B12" s="2">
        <v>2022</v>
      </c>
      <c r="C12" s="1" t="s">
        <v>1</v>
      </c>
      <c r="D12" s="1" t="s">
        <v>1238</v>
      </c>
      <c r="E12" s="1" t="s">
        <v>468</v>
      </c>
      <c r="F12" s="3" t="s">
        <v>309</v>
      </c>
      <c r="G12" s="3" t="s">
        <v>3</v>
      </c>
      <c r="H12" s="1" t="s">
        <v>8</v>
      </c>
      <c r="I12" s="1" t="s">
        <v>1239</v>
      </c>
      <c r="J12" s="3" t="s">
        <v>309</v>
      </c>
      <c r="K12" s="4">
        <v>4170.41</v>
      </c>
      <c r="L12" s="3" t="s">
        <v>309</v>
      </c>
      <c r="M12" s="1" t="s">
        <v>371</v>
      </c>
    </row>
    <row r="13" spans="1:13" ht="30">
      <c r="A13" s="1" t="s">
        <v>468</v>
      </c>
      <c r="B13" s="2">
        <v>2022</v>
      </c>
      <c r="C13" s="1" t="s">
        <v>1</v>
      </c>
      <c r="D13" s="1" t="s">
        <v>1240</v>
      </c>
      <c r="E13" s="1" t="s">
        <v>468</v>
      </c>
      <c r="F13" s="3" t="s">
        <v>309</v>
      </c>
      <c r="G13" s="3" t="s">
        <v>3</v>
      </c>
      <c r="H13" s="1" t="s">
        <v>8</v>
      </c>
      <c r="I13" s="1" t="s">
        <v>1241</v>
      </c>
      <c r="J13" s="3" t="s">
        <v>309</v>
      </c>
      <c r="K13" s="4">
        <v>4170.3999999999996</v>
      </c>
      <c r="L13" s="3" t="s">
        <v>309</v>
      </c>
      <c r="M13" s="1" t="s">
        <v>371</v>
      </c>
    </row>
    <row r="14" spans="1:13" ht="30">
      <c r="A14" s="1" t="s">
        <v>468</v>
      </c>
      <c r="B14" s="2">
        <v>2022</v>
      </c>
      <c r="C14" s="1" t="s">
        <v>1</v>
      </c>
      <c r="D14" s="1" t="s">
        <v>1242</v>
      </c>
      <c r="E14" s="1" t="s">
        <v>468</v>
      </c>
      <c r="F14" s="3" t="s">
        <v>309</v>
      </c>
      <c r="G14" s="3" t="s">
        <v>3</v>
      </c>
      <c r="H14" s="1" t="s">
        <v>8</v>
      </c>
      <c r="I14" s="1" t="s">
        <v>1243</v>
      </c>
      <c r="J14" s="3" t="s">
        <v>309</v>
      </c>
      <c r="K14" s="4">
        <v>4170.3999999999996</v>
      </c>
      <c r="L14" s="3" t="s">
        <v>309</v>
      </c>
      <c r="M14" s="1" t="s">
        <v>371</v>
      </c>
    </row>
    <row r="15" spans="1:13" ht="30">
      <c r="A15" s="1" t="s">
        <v>468</v>
      </c>
      <c r="B15" s="2">
        <v>2022</v>
      </c>
      <c r="C15" s="1" t="s">
        <v>1</v>
      </c>
      <c r="D15" s="1" t="s">
        <v>1244</v>
      </c>
      <c r="E15" s="1" t="s">
        <v>468</v>
      </c>
      <c r="F15" s="3" t="s">
        <v>309</v>
      </c>
      <c r="G15" s="3" t="s">
        <v>3</v>
      </c>
      <c r="H15" s="1" t="s">
        <v>8</v>
      </c>
      <c r="I15" s="1" t="s">
        <v>1245</v>
      </c>
      <c r="J15" s="3" t="s">
        <v>309</v>
      </c>
      <c r="K15" s="4">
        <v>4170.3999999999996</v>
      </c>
      <c r="L15" s="3" t="s">
        <v>309</v>
      </c>
      <c r="M15" s="1" t="s">
        <v>371</v>
      </c>
    </row>
    <row r="16" spans="1:13" ht="30">
      <c r="A16" s="1" t="s">
        <v>468</v>
      </c>
      <c r="B16" s="2">
        <v>2022</v>
      </c>
      <c r="C16" s="1" t="s">
        <v>1</v>
      </c>
      <c r="D16" s="1" t="s">
        <v>1246</v>
      </c>
      <c r="E16" s="1" t="s">
        <v>468</v>
      </c>
      <c r="F16" s="3" t="s">
        <v>309</v>
      </c>
      <c r="G16" s="3" t="s">
        <v>3</v>
      </c>
      <c r="H16" s="1" t="s">
        <v>8</v>
      </c>
      <c r="I16" s="1" t="s">
        <v>1247</v>
      </c>
      <c r="J16" s="3" t="s">
        <v>309</v>
      </c>
      <c r="K16" s="4">
        <v>4170.3999999999996</v>
      </c>
      <c r="L16" s="3" t="s">
        <v>309</v>
      </c>
      <c r="M16" s="1" t="s">
        <v>371</v>
      </c>
    </row>
    <row r="17" spans="1:13" ht="30">
      <c r="A17" s="1" t="s">
        <v>468</v>
      </c>
      <c r="B17" s="2">
        <v>2022</v>
      </c>
      <c r="C17" s="1" t="s">
        <v>1</v>
      </c>
      <c r="D17" s="1" t="s">
        <v>1248</v>
      </c>
      <c r="E17" s="1" t="s">
        <v>468</v>
      </c>
      <c r="F17" s="3" t="s">
        <v>309</v>
      </c>
      <c r="G17" s="3" t="s">
        <v>3</v>
      </c>
      <c r="H17" s="1" t="s">
        <v>8</v>
      </c>
      <c r="I17" s="1" t="s">
        <v>1249</v>
      </c>
      <c r="J17" s="3" t="s">
        <v>309</v>
      </c>
      <c r="K17" s="4">
        <v>4170.3999999999996</v>
      </c>
      <c r="L17" s="3" t="s">
        <v>309</v>
      </c>
      <c r="M17" s="1" t="s">
        <v>371</v>
      </c>
    </row>
    <row r="18" spans="1:13" ht="30">
      <c r="A18" s="1" t="s">
        <v>468</v>
      </c>
      <c r="B18" s="2">
        <v>2022</v>
      </c>
      <c r="C18" s="1" t="s">
        <v>1</v>
      </c>
      <c r="D18" s="1" t="s">
        <v>1250</v>
      </c>
      <c r="E18" s="1" t="s">
        <v>468</v>
      </c>
      <c r="F18" s="3" t="s">
        <v>309</v>
      </c>
      <c r="G18" s="3" t="s">
        <v>3</v>
      </c>
      <c r="H18" s="1" t="s">
        <v>8</v>
      </c>
      <c r="I18" s="1" t="s">
        <v>1251</v>
      </c>
      <c r="J18" s="3" t="s">
        <v>309</v>
      </c>
      <c r="K18" s="4">
        <v>4170.3999999999996</v>
      </c>
      <c r="L18" s="3" t="s">
        <v>309</v>
      </c>
      <c r="M18" s="1" t="s">
        <v>371</v>
      </c>
    </row>
    <row r="19" spans="1:13" ht="30">
      <c r="A19" s="1" t="s">
        <v>468</v>
      </c>
      <c r="B19" s="2">
        <v>2022</v>
      </c>
      <c r="C19" s="1" t="s">
        <v>1</v>
      </c>
      <c r="D19" s="1" t="s">
        <v>1252</v>
      </c>
      <c r="E19" s="1" t="s">
        <v>468</v>
      </c>
      <c r="F19" s="3" t="s">
        <v>309</v>
      </c>
      <c r="G19" s="3" t="s">
        <v>3</v>
      </c>
      <c r="H19" s="1" t="s">
        <v>8</v>
      </c>
      <c r="I19" s="1" t="s">
        <v>1253</v>
      </c>
      <c r="J19" s="3" t="s">
        <v>309</v>
      </c>
      <c r="K19" s="4">
        <v>4170.3999999999996</v>
      </c>
      <c r="L19" s="3" t="s">
        <v>309</v>
      </c>
      <c r="M19" s="1" t="s">
        <v>371</v>
      </c>
    </row>
    <row r="20" spans="1:13">
      <c r="A20" s="6"/>
      <c r="B20" s="6"/>
      <c r="C20" s="6"/>
      <c r="D20" s="6"/>
      <c r="E20" s="6"/>
      <c r="F20" s="6"/>
      <c r="G20" s="6"/>
      <c r="H20" s="6"/>
      <c r="I20" s="6"/>
      <c r="J20" s="6"/>
      <c r="K20" s="9">
        <v>74940.37</v>
      </c>
      <c r="L20" s="6"/>
      <c r="M20" s="6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topLeftCell="A34" workbookViewId="0">
      <selection activeCell="E6" sqref="E6"/>
    </sheetView>
  </sheetViews>
  <sheetFormatPr defaultRowHeight="15"/>
  <cols>
    <col min="1" max="1" width="28.28515625" customWidth="1"/>
    <col min="3" max="3" width="11.7109375" customWidth="1"/>
    <col min="5" max="5" width="44.7109375" customWidth="1"/>
    <col min="6" max="6" width="5.85546875" customWidth="1"/>
    <col min="7" max="7" width="11.85546875" customWidth="1"/>
    <col min="8" max="8" width="12.5703125" customWidth="1"/>
    <col min="9" max="9" width="10.140625" customWidth="1"/>
    <col min="11" max="11" width="12.85546875" customWidth="1"/>
  </cols>
  <sheetData>
    <row r="2" spans="1:11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05">
      <c r="A3" s="1" t="s">
        <v>289</v>
      </c>
      <c r="B3" s="1" t="s">
        <v>3</v>
      </c>
      <c r="C3" s="3" t="s">
        <v>290</v>
      </c>
      <c r="D3" s="3" t="s">
        <v>3</v>
      </c>
      <c r="E3" s="1" t="s">
        <v>1254</v>
      </c>
      <c r="F3" s="1" t="s">
        <v>8</v>
      </c>
      <c r="G3" s="3" t="s">
        <v>290</v>
      </c>
      <c r="H3" s="4">
        <v>5648.99</v>
      </c>
      <c r="I3" s="4">
        <v>5648.99</v>
      </c>
      <c r="J3" s="3" t="s">
        <v>290</v>
      </c>
      <c r="K3" s="1" t="s">
        <v>213</v>
      </c>
    </row>
    <row r="4" spans="1:11" ht="90">
      <c r="A4" s="1" t="s">
        <v>293</v>
      </c>
      <c r="B4" s="1" t="s">
        <v>3</v>
      </c>
      <c r="C4" s="3" t="s">
        <v>292</v>
      </c>
      <c r="D4" s="3" t="s">
        <v>3</v>
      </c>
      <c r="E4" s="1" t="s">
        <v>1255</v>
      </c>
      <c r="F4" s="1" t="s">
        <v>8</v>
      </c>
      <c r="G4" s="3" t="s">
        <v>292</v>
      </c>
      <c r="H4" s="4">
        <v>7011</v>
      </c>
      <c r="I4" s="4">
        <v>7011</v>
      </c>
      <c r="J4" s="3" t="s">
        <v>292</v>
      </c>
      <c r="K4" s="1" t="s">
        <v>213</v>
      </c>
    </row>
    <row r="5" spans="1:11" ht="90">
      <c r="A5" s="1" t="s">
        <v>293</v>
      </c>
      <c r="B5" s="1" t="s">
        <v>3</v>
      </c>
      <c r="C5" s="3" t="s">
        <v>292</v>
      </c>
      <c r="D5" s="3" t="s">
        <v>3</v>
      </c>
      <c r="E5" s="1" t="s">
        <v>1255</v>
      </c>
      <c r="F5" s="1" t="s">
        <v>8</v>
      </c>
      <c r="G5" s="3" t="s">
        <v>292</v>
      </c>
      <c r="H5" s="4">
        <v>7011</v>
      </c>
      <c r="I5" s="4">
        <v>7011</v>
      </c>
      <c r="J5" s="3" t="s">
        <v>292</v>
      </c>
      <c r="K5" s="1" t="s">
        <v>213</v>
      </c>
    </row>
    <row r="6" spans="1:11" ht="90">
      <c r="A6" s="1" t="s">
        <v>293</v>
      </c>
      <c r="B6" s="1" t="s">
        <v>3</v>
      </c>
      <c r="C6" s="3" t="s">
        <v>292</v>
      </c>
      <c r="D6" s="3" t="s">
        <v>3</v>
      </c>
      <c r="E6" s="1" t="s">
        <v>1255</v>
      </c>
      <c r="F6" s="1" t="s">
        <v>8</v>
      </c>
      <c r="G6" s="3" t="s">
        <v>292</v>
      </c>
      <c r="H6" s="4">
        <v>7011</v>
      </c>
      <c r="I6" s="4">
        <v>7011</v>
      </c>
      <c r="J6" s="3" t="s">
        <v>292</v>
      </c>
      <c r="K6" s="1" t="s">
        <v>213</v>
      </c>
    </row>
    <row r="7" spans="1:11" ht="90">
      <c r="A7" s="1" t="s">
        <v>293</v>
      </c>
      <c r="B7" s="1" t="s">
        <v>3</v>
      </c>
      <c r="C7" s="3" t="s">
        <v>292</v>
      </c>
      <c r="D7" s="3" t="s">
        <v>3</v>
      </c>
      <c r="E7" s="1" t="s">
        <v>1255</v>
      </c>
      <c r="F7" s="1" t="s">
        <v>8</v>
      </c>
      <c r="G7" s="3" t="s">
        <v>292</v>
      </c>
      <c r="H7" s="4">
        <v>7011</v>
      </c>
      <c r="I7" s="4">
        <v>7011</v>
      </c>
      <c r="J7" s="3" t="s">
        <v>292</v>
      </c>
      <c r="K7" s="1" t="s">
        <v>213</v>
      </c>
    </row>
    <row r="8" spans="1:11" ht="90">
      <c r="A8" s="1" t="s">
        <v>293</v>
      </c>
      <c r="B8" s="1" t="s">
        <v>3</v>
      </c>
      <c r="C8" s="3" t="s">
        <v>292</v>
      </c>
      <c r="D8" s="3" t="s">
        <v>3</v>
      </c>
      <c r="E8" s="1" t="s">
        <v>1255</v>
      </c>
      <c r="F8" s="1" t="s">
        <v>8</v>
      </c>
      <c r="G8" s="3" t="s">
        <v>292</v>
      </c>
      <c r="H8" s="4">
        <v>7011</v>
      </c>
      <c r="I8" s="4">
        <v>7011</v>
      </c>
      <c r="J8" s="3" t="s">
        <v>292</v>
      </c>
      <c r="K8" s="1" t="s">
        <v>213</v>
      </c>
    </row>
    <row r="9" spans="1:11" ht="45">
      <c r="A9" s="1" t="s">
        <v>1256</v>
      </c>
      <c r="B9" s="1" t="s">
        <v>3</v>
      </c>
      <c r="C9" s="3" t="s">
        <v>306</v>
      </c>
      <c r="D9" s="3" t="s">
        <v>3</v>
      </c>
      <c r="E9" s="1" t="s">
        <v>1257</v>
      </c>
      <c r="F9" s="1" t="s">
        <v>8</v>
      </c>
      <c r="G9" s="3" t="s">
        <v>306</v>
      </c>
      <c r="H9" s="4">
        <v>5303.76</v>
      </c>
      <c r="I9" s="4">
        <v>5303.76</v>
      </c>
      <c r="J9" s="3" t="s">
        <v>306</v>
      </c>
      <c r="K9" s="1" t="s">
        <v>213</v>
      </c>
    </row>
    <row r="10" spans="1:11" ht="45">
      <c r="A10" s="1" t="s">
        <v>1256</v>
      </c>
      <c r="B10" s="1" t="s">
        <v>3</v>
      </c>
      <c r="C10" s="3" t="s">
        <v>306</v>
      </c>
      <c r="D10" s="3" t="s">
        <v>3</v>
      </c>
      <c r="E10" s="1" t="s">
        <v>1257</v>
      </c>
      <c r="F10" s="1" t="s">
        <v>8</v>
      </c>
      <c r="G10" s="3" t="s">
        <v>306</v>
      </c>
      <c r="H10" s="4">
        <v>5303.76</v>
      </c>
      <c r="I10" s="4">
        <v>5303.76</v>
      </c>
      <c r="J10" s="3" t="s">
        <v>306</v>
      </c>
      <c r="K10" s="1" t="s">
        <v>213</v>
      </c>
    </row>
    <row r="11" spans="1:11" ht="45">
      <c r="A11" s="1" t="s">
        <v>1256</v>
      </c>
      <c r="B11" s="1" t="s">
        <v>3</v>
      </c>
      <c r="C11" s="3" t="s">
        <v>306</v>
      </c>
      <c r="D11" s="3" t="s">
        <v>3</v>
      </c>
      <c r="E11" s="1" t="s">
        <v>1257</v>
      </c>
      <c r="F11" s="1" t="s">
        <v>8</v>
      </c>
      <c r="G11" s="3" t="s">
        <v>306</v>
      </c>
      <c r="H11" s="4">
        <v>5303.76</v>
      </c>
      <c r="I11" s="4">
        <v>5303.76</v>
      </c>
      <c r="J11" s="3" t="s">
        <v>306</v>
      </c>
      <c r="K11" s="1" t="s">
        <v>213</v>
      </c>
    </row>
    <row r="12" spans="1:11" ht="45">
      <c r="A12" s="1" t="s">
        <v>1256</v>
      </c>
      <c r="B12" s="1" t="s">
        <v>3</v>
      </c>
      <c r="C12" s="3" t="s">
        <v>306</v>
      </c>
      <c r="D12" s="3" t="s">
        <v>3</v>
      </c>
      <c r="E12" s="1" t="s">
        <v>1257</v>
      </c>
      <c r="F12" s="1" t="s">
        <v>8</v>
      </c>
      <c r="G12" s="3" t="s">
        <v>306</v>
      </c>
      <c r="H12" s="4">
        <v>5303.76</v>
      </c>
      <c r="I12" s="4">
        <v>5303.76</v>
      </c>
      <c r="J12" s="3" t="s">
        <v>306</v>
      </c>
      <c r="K12" s="1" t="s">
        <v>213</v>
      </c>
    </row>
    <row r="13" spans="1:11" ht="45">
      <c r="A13" s="1" t="s">
        <v>1256</v>
      </c>
      <c r="B13" s="1" t="s">
        <v>3</v>
      </c>
      <c r="C13" s="3" t="s">
        <v>306</v>
      </c>
      <c r="D13" s="3" t="s">
        <v>3</v>
      </c>
      <c r="E13" s="1" t="s">
        <v>1257</v>
      </c>
      <c r="F13" s="1" t="s">
        <v>8</v>
      </c>
      <c r="G13" s="3" t="s">
        <v>306</v>
      </c>
      <c r="H13" s="4">
        <v>5303.76</v>
      </c>
      <c r="I13" s="4">
        <v>5303.76</v>
      </c>
      <c r="J13" s="3" t="s">
        <v>306</v>
      </c>
      <c r="K13" s="1" t="s">
        <v>213</v>
      </c>
    </row>
    <row r="14" spans="1:11" ht="45">
      <c r="A14" s="1" t="s">
        <v>1256</v>
      </c>
      <c r="B14" s="1" t="s">
        <v>3</v>
      </c>
      <c r="C14" s="3" t="s">
        <v>306</v>
      </c>
      <c r="D14" s="3" t="s">
        <v>3</v>
      </c>
      <c r="E14" s="1" t="s">
        <v>1257</v>
      </c>
      <c r="F14" s="1" t="s">
        <v>8</v>
      </c>
      <c r="G14" s="3" t="s">
        <v>306</v>
      </c>
      <c r="H14" s="4">
        <v>5303.76</v>
      </c>
      <c r="I14" s="4">
        <v>5303.76</v>
      </c>
      <c r="J14" s="3" t="s">
        <v>306</v>
      </c>
      <c r="K14" s="1" t="s">
        <v>213</v>
      </c>
    </row>
    <row r="15" spans="1:11" ht="45">
      <c r="A15" s="1" t="s">
        <v>1256</v>
      </c>
      <c r="B15" s="1" t="s">
        <v>3</v>
      </c>
      <c r="C15" s="3" t="s">
        <v>306</v>
      </c>
      <c r="D15" s="3" t="s">
        <v>3</v>
      </c>
      <c r="E15" s="1" t="s">
        <v>1257</v>
      </c>
      <c r="F15" s="1" t="s">
        <v>8</v>
      </c>
      <c r="G15" s="3" t="s">
        <v>306</v>
      </c>
      <c r="H15" s="4">
        <v>5303.76</v>
      </c>
      <c r="I15" s="4">
        <v>5303.76</v>
      </c>
      <c r="J15" s="3" t="s">
        <v>306</v>
      </c>
      <c r="K15" s="1" t="s">
        <v>213</v>
      </c>
    </row>
    <row r="16" spans="1:11" ht="45">
      <c r="A16" s="1" t="s">
        <v>1256</v>
      </c>
      <c r="B16" s="1" t="s">
        <v>3</v>
      </c>
      <c r="C16" s="3" t="s">
        <v>306</v>
      </c>
      <c r="D16" s="3" t="s">
        <v>3</v>
      </c>
      <c r="E16" s="1" t="s">
        <v>1257</v>
      </c>
      <c r="F16" s="1" t="s">
        <v>8</v>
      </c>
      <c r="G16" s="3" t="s">
        <v>306</v>
      </c>
      <c r="H16" s="4">
        <v>5303.76</v>
      </c>
      <c r="I16" s="4">
        <v>5303.76</v>
      </c>
      <c r="J16" s="3" t="s">
        <v>306</v>
      </c>
      <c r="K16" s="1" t="s">
        <v>213</v>
      </c>
    </row>
    <row r="17" spans="1:11" ht="45">
      <c r="A17" s="1" t="s">
        <v>1256</v>
      </c>
      <c r="B17" s="1" t="s">
        <v>3</v>
      </c>
      <c r="C17" s="3" t="s">
        <v>306</v>
      </c>
      <c r="D17" s="3" t="s">
        <v>3</v>
      </c>
      <c r="E17" s="1" t="s">
        <v>1257</v>
      </c>
      <c r="F17" s="1" t="s">
        <v>8</v>
      </c>
      <c r="G17" s="3" t="s">
        <v>306</v>
      </c>
      <c r="H17" s="4">
        <v>5303.76</v>
      </c>
      <c r="I17" s="4">
        <v>5303.76</v>
      </c>
      <c r="J17" s="3" t="s">
        <v>306</v>
      </c>
      <c r="K17" s="1" t="s">
        <v>213</v>
      </c>
    </row>
    <row r="18" spans="1:11" ht="45">
      <c r="A18" s="1" t="s">
        <v>1256</v>
      </c>
      <c r="B18" s="1" t="s">
        <v>3</v>
      </c>
      <c r="C18" s="3" t="s">
        <v>306</v>
      </c>
      <c r="D18" s="3" t="s">
        <v>3</v>
      </c>
      <c r="E18" s="1" t="s">
        <v>1257</v>
      </c>
      <c r="F18" s="1" t="s">
        <v>8</v>
      </c>
      <c r="G18" s="3" t="s">
        <v>306</v>
      </c>
      <c r="H18" s="4">
        <v>5303.76</v>
      </c>
      <c r="I18" s="4">
        <v>5303.76</v>
      </c>
      <c r="J18" s="3" t="s">
        <v>306</v>
      </c>
      <c r="K18" s="1" t="s">
        <v>213</v>
      </c>
    </row>
    <row r="19" spans="1:11" ht="45">
      <c r="A19" s="1" t="s">
        <v>1256</v>
      </c>
      <c r="B19" s="1" t="s">
        <v>3</v>
      </c>
      <c r="C19" s="3" t="s">
        <v>306</v>
      </c>
      <c r="D19" s="3" t="s">
        <v>3</v>
      </c>
      <c r="E19" s="1" t="s">
        <v>1257</v>
      </c>
      <c r="F19" s="1" t="s">
        <v>8</v>
      </c>
      <c r="G19" s="3" t="s">
        <v>306</v>
      </c>
      <c r="H19" s="4">
        <v>5303.76</v>
      </c>
      <c r="I19" s="4">
        <v>5303.76</v>
      </c>
      <c r="J19" s="3" t="s">
        <v>306</v>
      </c>
      <c r="K19" s="1" t="s">
        <v>213</v>
      </c>
    </row>
    <row r="20" spans="1:11" ht="45">
      <c r="A20" s="1" t="s">
        <v>1256</v>
      </c>
      <c r="B20" s="1" t="s">
        <v>3</v>
      </c>
      <c r="C20" s="3" t="s">
        <v>306</v>
      </c>
      <c r="D20" s="3" t="s">
        <v>3</v>
      </c>
      <c r="E20" s="1" t="s">
        <v>1257</v>
      </c>
      <c r="F20" s="1" t="s">
        <v>8</v>
      </c>
      <c r="G20" s="3" t="s">
        <v>306</v>
      </c>
      <c r="H20" s="4">
        <v>5303.76</v>
      </c>
      <c r="I20" s="4">
        <v>5303.76</v>
      </c>
      <c r="J20" s="3" t="s">
        <v>306</v>
      </c>
      <c r="K20" s="1" t="s">
        <v>213</v>
      </c>
    </row>
    <row r="21" spans="1:11" ht="45">
      <c r="A21" s="1" t="s">
        <v>1256</v>
      </c>
      <c r="B21" s="1" t="s">
        <v>3</v>
      </c>
      <c r="C21" s="3" t="s">
        <v>306</v>
      </c>
      <c r="D21" s="3" t="s">
        <v>3</v>
      </c>
      <c r="E21" s="1" t="s">
        <v>1257</v>
      </c>
      <c r="F21" s="1" t="s">
        <v>8</v>
      </c>
      <c r="G21" s="3" t="s">
        <v>306</v>
      </c>
      <c r="H21" s="4">
        <v>5303.76</v>
      </c>
      <c r="I21" s="4">
        <v>5303.76</v>
      </c>
      <c r="J21" s="3" t="s">
        <v>306</v>
      </c>
      <c r="K21" s="1" t="s">
        <v>213</v>
      </c>
    </row>
    <row r="22" spans="1:11" ht="45">
      <c r="A22" s="1" t="s">
        <v>1256</v>
      </c>
      <c r="B22" s="1" t="s">
        <v>3</v>
      </c>
      <c r="C22" s="3" t="s">
        <v>306</v>
      </c>
      <c r="D22" s="3" t="s">
        <v>3</v>
      </c>
      <c r="E22" s="1" t="s">
        <v>1257</v>
      </c>
      <c r="F22" s="1" t="s">
        <v>8</v>
      </c>
      <c r="G22" s="3" t="s">
        <v>306</v>
      </c>
      <c r="H22" s="4">
        <v>5303.76</v>
      </c>
      <c r="I22" s="4">
        <v>5303.76</v>
      </c>
      <c r="J22" s="3" t="s">
        <v>306</v>
      </c>
      <c r="K22" s="1" t="s">
        <v>213</v>
      </c>
    </row>
    <row r="23" spans="1:11" ht="45">
      <c r="A23" s="1" t="s">
        <v>1256</v>
      </c>
      <c r="B23" s="1" t="s">
        <v>3</v>
      </c>
      <c r="C23" s="3" t="s">
        <v>306</v>
      </c>
      <c r="D23" s="3" t="s">
        <v>3</v>
      </c>
      <c r="E23" s="1" t="s">
        <v>1257</v>
      </c>
      <c r="F23" s="1" t="s">
        <v>8</v>
      </c>
      <c r="G23" s="3" t="s">
        <v>306</v>
      </c>
      <c r="H23" s="4">
        <v>5303.76</v>
      </c>
      <c r="I23" s="4">
        <v>5303.76</v>
      </c>
      <c r="J23" s="3" t="s">
        <v>306</v>
      </c>
      <c r="K23" s="1" t="s">
        <v>213</v>
      </c>
    </row>
    <row r="24" spans="1:11" ht="45">
      <c r="A24" s="1" t="s">
        <v>1256</v>
      </c>
      <c r="B24" s="1" t="s">
        <v>3</v>
      </c>
      <c r="C24" s="3" t="s">
        <v>306</v>
      </c>
      <c r="D24" s="3" t="s">
        <v>3</v>
      </c>
      <c r="E24" s="1" t="s">
        <v>1257</v>
      </c>
      <c r="F24" s="1" t="s">
        <v>8</v>
      </c>
      <c r="G24" s="3" t="s">
        <v>306</v>
      </c>
      <c r="H24" s="4">
        <v>5303.76</v>
      </c>
      <c r="I24" s="4">
        <v>5303.76</v>
      </c>
      <c r="J24" s="3" t="s">
        <v>306</v>
      </c>
      <c r="K24" s="1" t="s">
        <v>213</v>
      </c>
    </row>
    <row r="25" spans="1:11" ht="45">
      <c r="A25" s="1" t="s">
        <v>1256</v>
      </c>
      <c r="B25" s="1" t="s">
        <v>3</v>
      </c>
      <c r="C25" s="3" t="s">
        <v>306</v>
      </c>
      <c r="D25" s="3" t="s">
        <v>3</v>
      </c>
      <c r="E25" s="1" t="s">
        <v>1257</v>
      </c>
      <c r="F25" s="1" t="s">
        <v>8</v>
      </c>
      <c r="G25" s="3" t="s">
        <v>306</v>
      </c>
      <c r="H25" s="4">
        <v>5303.76</v>
      </c>
      <c r="I25" s="4">
        <v>5303.76</v>
      </c>
      <c r="J25" s="3" t="s">
        <v>306</v>
      </c>
      <c r="K25" s="1" t="s">
        <v>213</v>
      </c>
    </row>
    <row r="26" spans="1:11" ht="45">
      <c r="A26" s="1" t="s">
        <v>1256</v>
      </c>
      <c r="B26" s="1" t="s">
        <v>3</v>
      </c>
      <c r="C26" s="3" t="s">
        <v>306</v>
      </c>
      <c r="D26" s="3" t="s">
        <v>3</v>
      </c>
      <c r="E26" s="1" t="s">
        <v>1257</v>
      </c>
      <c r="F26" s="1" t="s">
        <v>8</v>
      </c>
      <c r="G26" s="3" t="s">
        <v>306</v>
      </c>
      <c r="H26" s="4">
        <v>5303.76</v>
      </c>
      <c r="I26" s="4">
        <v>5303.76</v>
      </c>
      <c r="J26" s="3" t="s">
        <v>306</v>
      </c>
      <c r="K26" s="1" t="s">
        <v>213</v>
      </c>
    </row>
    <row r="27" spans="1:11" ht="45">
      <c r="A27" s="1" t="s">
        <v>1256</v>
      </c>
      <c r="B27" s="1" t="s">
        <v>3</v>
      </c>
      <c r="C27" s="3" t="s">
        <v>306</v>
      </c>
      <c r="D27" s="3" t="s">
        <v>3</v>
      </c>
      <c r="E27" s="1" t="s">
        <v>1257</v>
      </c>
      <c r="F27" s="1" t="s">
        <v>8</v>
      </c>
      <c r="G27" s="3" t="s">
        <v>306</v>
      </c>
      <c r="H27" s="4">
        <v>5303.76</v>
      </c>
      <c r="I27" s="4">
        <v>5303.76</v>
      </c>
      <c r="J27" s="3" t="s">
        <v>306</v>
      </c>
      <c r="K27" s="1" t="s">
        <v>213</v>
      </c>
    </row>
    <row r="28" spans="1:11" ht="45">
      <c r="A28" s="1" t="s">
        <v>1256</v>
      </c>
      <c r="B28" s="1" t="s">
        <v>3</v>
      </c>
      <c r="C28" s="3" t="s">
        <v>306</v>
      </c>
      <c r="D28" s="3" t="s">
        <v>3</v>
      </c>
      <c r="E28" s="1" t="s">
        <v>1257</v>
      </c>
      <c r="F28" s="1" t="s">
        <v>8</v>
      </c>
      <c r="G28" s="3" t="s">
        <v>306</v>
      </c>
      <c r="H28" s="4">
        <v>5303.76</v>
      </c>
      <c r="I28" s="4">
        <v>5303.76</v>
      </c>
      <c r="J28" s="3" t="s">
        <v>306</v>
      </c>
      <c r="K28" s="1" t="s">
        <v>213</v>
      </c>
    </row>
    <row r="29" spans="1:11" ht="90">
      <c r="A29" s="1" t="s">
        <v>311</v>
      </c>
      <c r="B29" s="1" t="s">
        <v>3</v>
      </c>
      <c r="C29" s="3" t="s">
        <v>312</v>
      </c>
      <c r="D29" s="3" t="s">
        <v>3</v>
      </c>
      <c r="E29" s="1" t="s">
        <v>1258</v>
      </c>
      <c r="F29" s="1" t="s">
        <v>8</v>
      </c>
      <c r="G29" s="3" t="s">
        <v>312</v>
      </c>
      <c r="H29" s="4">
        <v>7859.7</v>
      </c>
      <c r="I29" s="4">
        <v>7859.7</v>
      </c>
      <c r="J29" s="3" t="s">
        <v>312</v>
      </c>
      <c r="K29" s="1" t="s">
        <v>213</v>
      </c>
    </row>
    <row r="30" spans="1:11" ht="90">
      <c r="A30" s="1" t="s">
        <v>311</v>
      </c>
      <c r="B30" s="1" t="s">
        <v>3</v>
      </c>
      <c r="C30" s="3" t="s">
        <v>312</v>
      </c>
      <c r="D30" s="3" t="s">
        <v>3</v>
      </c>
      <c r="E30" s="1" t="s">
        <v>1258</v>
      </c>
      <c r="F30" s="1" t="s">
        <v>8</v>
      </c>
      <c r="G30" s="3" t="s">
        <v>312</v>
      </c>
      <c r="H30" s="4">
        <v>7859.7</v>
      </c>
      <c r="I30" s="4">
        <v>7859.7</v>
      </c>
      <c r="J30" s="3" t="s">
        <v>312</v>
      </c>
      <c r="K30" s="1" t="s">
        <v>213</v>
      </c>
    </row>
    <row r="31" spans="1:11" ht="90">
      <c r="A31" s="1" t="s">
        <v>311</v>
      </c>
      <c r="B31" s="1" t="s">
        <v>3</v>
      </c>
      <c r="C31" s="3" t="s">
        <v>312</v>
      </c>
      <c r="D31" s="3" t="s">
        <v>3</v>
      </c>
      <c r="E31" s="1" t="s">
        <v>1258</v>
      </c>
      <c r="F31" s="1" t="s">
        <v>8</v>
      </c>
      <c r="G31" s="3" t="s">
        <v>312</v>
      </c>
      <c r="H31" s="4">
        <v>7859.7</v>
      </c>
      <c r="I31" s="4">
        <v>7859.7</v>
      </c>
      <c r="J31" s="3" t="s">
        <v>312</v>
      </c>
      <c r="K31" s="1" t="s">
        <v>213</v>
      </c>
    </row>
    <row r="32" spans="1:11" ht="90">
      <c r="A32" s="1" t="s">
        <v>311</v>
      </c>
      <c r="B32" s="1" t="s">
        <v>3</v>
      </c>
      <c r="C32" s="3" t="s">
        <v>312</v>
      </c>
      <c r="D32" s="3" t="s">
        <v>3</v>
      </c>
      <c r="E32" s="1" t="s">
        <v>1258</v>
      </c>
      <c r="F32" s="1" t="s">
        <v>8</v>
      </c>
      <c r="G32" s="3" t="s">
        <v>312</v>
      </c>
      <c r="H32" s="4">
        <v>7859.7</v>
      </c>
      <c r="I32" s="4">
        <v>7859.7</v>
      </c>
      <c r="J32" s="3" t="s">
        <v>312</v>
      </c>
      <c r="K32" s="1" t="s">
        <v>213</v>
      </c>
    </row>
    <row r="33" spans="1:11" ht="90">
      <c r="A33" s="1" t="s">
        <v>311</v>
      </c>
      <c r="B33" s="1" t="s">
        <v>3</v>
      </c>
      <c r="C33" s="3" t="s">
        <v>313</v>
      </c>
      <c r="D33" s="3" t="s">
        <v>3</v>
      </c>
      <c r="E33" s="1" t="s">
        <v>1258</v>
      </c>
      <c r="F33" s="1" t="s">
        <v>8</v>
      </c>
      <c r="G33" s="3" t="s">
        <v>313</v>
      </c>
      <c r="H33" s="4">
        <v>7859.7</v>
      </c>
      <c r="I33" s="4">
        <v>7859.7</v>
      </c>
      <c r="J33" s="3" t="s">
        <v>313</v>
      </c>
      <c r="K33" s="1" t="s">
        <v>213</v>
      </c>
    </row>
    <row r="34" spans="1:11" ht="90">
      <c r="A34" s="1" t="s">
        <v>311</v>
      </c>
      <c r="B34" s="1" t="s">
        <v>3</v>
      </c>
      <c r="C34" s="3" t="s">
        <v>313</v>
      </c>
      <c r="D34" s="3" t="s">
        <v>3</v>
      </c>
      <c r="E34" s="1" t="s">
        <v>1258</v>
      </c>
      <c r="F34" s="1" t="s">
        <v>8</v>
      </c>
      <c r="G34" s="3" t="s">
        <v>313</v>
      </c>
      <c r="H34" s="4">
        <v>7859.7</v>
      </c>
      <c r="I34" s="4">
        <v>7859.7</v>
      </c>
      <c r="J34" s="3" t="s">
        <v>313</v>
      </c>
      <c r="K34" s="1" t="s">
        <v>213</v>
      </c>
    </row>
    <row r="35" spans="1:11" ht="90">
      <c r="A35" s="1" t="s">
        <v>311</v>
      </c>
      <c r="B35" s="1" t="s">
        <v>3</v>
      </c>
      <c r="C35" s="3" t="s">
        <v>314</v>
      </c>
      <c r="D35" s="3" t="s">
        <v>3</v>
      </c>
      <c r="E35" s="1" t="s">
        <v>1258</v>
      </c>
      <c r="F35" s="1" t="s">
        <v>8</v>
      </c>
      <c r="G35" s="3" t="s">
        <v>314</v>
      </c>
      <c r="H35" s="4">
        <v>7859.7</v>
      </c>
      <c r="I35" s="4">
        <v>7859.7</v>
      </c>
      <c r="J35" s="3" t="s">
        <v>314</v>
      </c>
      <c r="K35" s="1" t="s">
        <v>213</v>
      </c>
    </row>
    <row r="36" spans="1:11" ht="90">
      <c r="A36" s="1" t="s">
        <v>311</v>
      </c>
      <c r="B36" s="1" t="s">
        <v>3</v>
      </c>
      <c r="C36" s="3" t="s">
        <v>314</v>
      </c>
      <c r="D36" s="3" t="s">
        <v>3</v>
      </c>
      <c r="E36" s="1" t="s">
        <v>1258</v>
      </c>
      <c r="F36" s="1" t="s">
        <v>8</v>
      </c>
      <c r="G36" s="3" t="s">
        <v>314</v>
      </c>
      <c r="H36" s="4">
        <v>7859.7</v>
      </c>
      <c r="I36" s="4">
        <v>7859.7</v>
      </c>
      <c r="J36" s="3" t="s">
        <v>314</v>
      </c>
      <c r="K36" s="1" t="s">
        <v>213</v>
      </c>
    </row>
    <row r="37" spans="1:11" ht="90">
      <c r="A37" s="1" t="s">
        <v>311</v>
      </c>
      <c r="B37" s="1" t="s">
        <v>3</v>
      </c>
      <c r="C37" s="3" t="s">
        <v>315</v>
      </c>
      <c r="D37" s="3" t="s">
        <v>3</v>
      </c>
      <c r="E37" s="1" t="s">
        <v>1258</v>
      </c>
      <c r="F37" s="1" t="s">
        <v>8</v>
      </c>
      <c r="G37" s="3" t="s">
        <v>315</v>
      </c>
      <c r="H37" s="4">
        <v>7859.7</v>
      </c>
      <c r="I37" s="4">
        <v>7859.7</v>
      </c>
      <c r="J37" s="3" t="s">
        <v>315</v>
      </c>
      <c r="K37" s="1" t="s">
        <v>213</v>
      </c>
    </row>
    <row r="38" spans="1:11" ht="90">
      <c r="A38" s="1" t="s">
        <v>293</v>
      </c>
      <c r="B38" s="1" t="s">
        <v>3</v>
      </c>
      <c r="C38" s="3" t="s">
        <v>328</v>
      </c>
      <c r="D38" s="3" t="s">
        <v>3</v>
      </c>
      <c r="E38" s="1" t="s">
        <v>1255</v>
      </c>
      <c r="F38" s="1" t="s">
        <v>8</v>
      </c>
      <c r="G38" s="3" t="s">
        <v>328</v>
      </c>
      <c r="H38" s="4">
        <v>7011</v>
      </c>
      <c r="I38" s="4">
        <v>7011</v>
      </c>
      <c r="J38" s="3" t="s">
        <v>328</v>
      </c>
      <c r="K38" s="1" t="s">
        <v>213</v>
      </c>
    </row>
    <row r="39" spans="1:11" ht="90">
      <c r="A39" s="1" t="s">
        <v>293</v>
      </c>
      <c r="B39" s="1" t="s">
        <v>3</v>
      </c>
      <c r="C39" s="3" t="s">
        <v>335</v>
      </c>
      <c r="D39" s="3" t="s">
        <v>3</v>
      </c>
      <c r="E39" s="1" t="s">
        <v>1255</v>
      </c>
      <c r="F39" s="1" t="s">
        <v>8</v>
      </c>
      <c r="G39" s="3" t="s">
        <v>335</v>
      </c>
      <c r="H39" s="4">
        <v>7011</v>
      </c>
      <c r="I39" s="4">
        <v>7011</v>
      </c>
      <c r="J39" s="3" t="s">
        <v>335</v>
      </c>
      <c r="K39" s="1" t="s">
        <v>213</v>
      </c>
    </row>
    <row r="40" spans="1:11" ht="90">
      <c r="A40" s="1" t="s">
        <v>293</v>
      </c>
      <c r="B40" s="1" t="s">
        <v>3</v>
      </c>
      <c r="C40" s="3" t="s">
        <v>343</v>
      </c>
      <c r="D40" s="3" t="s">
        <v>3</v>
      </c>
      <c r="E40" s="1" t="s">
        <v>1255</v>
      </c>
      <c r="F40" s="1" t="s">
        <v>8</v>
      </c>
      <c r="G40" s="3" t="s">
        <v>343</v>
      </c>
      <c r="H40" s="4">
        <v>7011</v>
      </c>
      <c r="I40" s="4">
        <v>7011</v>
      </c>
      <c r="J40" s="3" t="s">
        <v>343</v>
      </c>
      <c r="K40" s="1" t="s">
        <v>213</v>
      </c>
    </row>
    <row r="41" spans="1:11" ht="30">
      <c r="A41" s="1" t="s">
        <v>367</v>
      </c>
      <c r="B41" s="1" t="s">
        <v>3</v>
      </c>
      <c r="C41" s="3" t="s">
        <v>368</v>
      </c>
      <c r="D41" s="3" t="s">
        <v>3</v>
      </c>
      <c r="E41" s="1" t="s">
        <v>1259</v>
      </c>
      <c r="F41" s="1" t="s">
        <v>8</v>
      </c>
      <c r="G41" s="3" t="s">
        <v>368</v>
      </c>
      <c r="H41" s="4">
        <v>2499.9899999999998</v>
      </c>
      <c r="I41" s="4">
        <v>2499.9899999999998</v>
      </c>
      <c r="J41" s="3" t="s">
        <v>368</v>
      </c>
      <c r="K41" s="1" t="s">
        <v>213</v>
      </c>
    </row>
    <row r="42" spans="1:11">
      <c r="A42" s="6"/>
      <c r="B42" s="6"/>
      <c r="C42" s="6"/>
      <c r="D42" s="6"/>
      <c r="E42" s="6"/>
      <c r="F42" s="6"/>
      <c r="G42" s="6"/>
      <c r="H42" s="9">
        <f>SUM(H3:H41)</f>
        <v>241049.48000000007</v>
      </c>
      <c r="I42" s="6"/>
      <c r="J42" s="6"/>
      <c r="K42" s="6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"/>
  <sheetViews>
    <sheetView tabSelected="1" workbookViewId="0">
      <selection activeCell="E18" sqref="E18"/>
    </sheetView>
  </sheetViews>
  <sheetFormatPr defaultRowHeight="15"/>
  <cols>
    <col min="1" max="1" width="28.28515625" customWidth="1"/>
    <col min="3" max="3" width="11.7109375" customWidth="1"/>
    <col min="5" max="5" width="7.5703125" bestFit="1" customWidth="1"/>
    <col min="6" max="6" width="5.85546875" customWidth="1"/>
    <col min="7" max="7" width="11.85546875" customWidth="1"/>
    <col min="8" max="8" width="12.5703125" customWidth="1"/>
    <col min="9" max="9" width="10.140625" customWidth="1"/>
    <col min="10" max="10" width="11" customWidth="1"/>
    <col min="11" max="11" width="12.85546875" customWidth="1"/>
  </cols>
  <sheetData>
    <row r="2" spans="1:1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ht="30">
      <c r="A3" s="147" t="s">
        <v>2346</v>
      </c>
      <c r="B3" s="147" t="s">
        <v>3</v>
      </c>
      <c r="C3" s="149" t="s">
        <v>301</v>
      </c>
      <c r="D3" s="149" t="s">
        <v>3</v>
      </c>
      <c r="E3" s="147" t="s">
        <v>3</v>
      </c>
      <c r="F3" s="147" t="s">
        <v>8</v>
      </c>
      <c r="G3" s="149" t="s">
        <v>301</v>
      </c>
      <c r="H3" s="148">
        <v>3564.54</v>
      </c>
      <c r="I3" s="148">
        <v>3564.54</v>
      </c>
      <c r="J3" s="149" t="s">
        <v>301</v>
      </c>
      <c r="K3" s="147" t="s">
        <v>213</v>
      </c>
    </row>
    <row r="4" spans="1:12" ht="30">
      <c r="A4" s="147" t="s">
        <v>2346</v>
      </c>
      <c r="B4" s="147" t="s">
        <v>3</v>
      </c>
      <c r="C4" s="149" t="s">
        <v>324</v>
      </c>
      <c r="D4" s="149" t="s">
        <v>3</v>
      </c>
      <c r="E4" s="147" t="s">
        <v>3</v>
      </c>
      <c r="F4" s="147" t="s">
        <v>8</v>
      </c>
      <c r="G4" s="149" t="s">
        <v>324</v>
      </c>
      <c r="H4" s="148">
        <v>3564.54</v>
      </c>
      <c r="I4" s="148">
        <v>3564.54</v>
      </c>
      <c r="J4" s="149" t="s">
        <v>324</v>
      </c>
      <c r="K4" s="147" t="s">
        <v>213</v>
      </c>
    </row>
    <row r="5" spans="1:12" ht="30">
      <c r="A5" s="147" t="s">
        <v>2347</v>
      </c>
      <c r="B5" s="147" t="s">
        <v>3</v>
      </c>
      <c r="C5" s="149" t="s">
        <v>361</v>
      </c>
      <c r="D5" s="149" t="s">
        <v>3</v>
      </c>
      <c r="E5" s="147" t="s">
        <v>2348</v>
      </c>
      <c r="F5" s="147" t="s">
        <v>8</v>
      </c>
      <c r="G5" s="149" t="s">
        <v>361</v>
      </c>
      <c r="H5" s="148">
        <v>7278.99</v>
      </c>
      <c r="I5" s="148">
        <v>7278.99</v>
      </c>
      <c r="J5" s="149" t="s">
        <v>361</v>
      </c>
      <c r="K5" s="147" t="s">
        <v>213</v>
      </c>
    </row>
    <row r="6" spans="1:12" ht="30">
      <c r="A6" s="172" t="s">
        <v>2349</v>
      </c>
      <c r="B6" s="172" t="s">
        <v>3</v>
      </c>
      <c r="C6" s="173" t="s">
        <v>363</v>
      </c>
      <c r="D6" s="173" t="s">
        <v>3</v>
      </c>
      <c r="E6" s="172" t="s">
        <v>2350</v>
      </c>
      <c r="F6" s="172" t="s">
        <v>8</v>
      </c>
      <c r="G6" s="173" t="s">
        <v>363</v>
      </c>
      <c r="H6" s="174">
        <v>3505.5</v>
      </c>
      <c r="I6" s="174">
        <v>3505.5</v>
      </c>
      <c r="J6" s="173" t="s">
        <v>363</v>
      </c>
      <c r="K6" s="172" t="s">
        <v>213</v>
      </c>
    </row>
    <row r="7" spans="1:12">
      <c r="A7" s="181"/>
      <c r="B7" s="181"/>
      <c r="C7" s="181"/>
      <c r="D7" s="181"/>
      <c r="E7" s="181"/>
      <c r="F7" s="181"/>
      <c r="G7" s="181"/>
      <c r="H7" s="182">
        <f>SUM(H3:H6)</f>
        <v>17913.57</v>
      </c>
      <c r="I7" s="181"/>
      <c r="J7" s="181"/>
      <c r="K7" s="181"/>
      <c r="L7" s="177"/>
    </row>
    <row r="8" spans="1:12">
      <c r="A8" s="178"/>
      <c r="B8" s="178"/>
      <c r="C8" s="179"/>
      <c r="D8" s="179"/>
      <c r="E8" s="178"/>
      <c r="F8" s="178"/>
      <c r="G8" s="179"/>
      <c r="H8" s="180"/>
      <c r="I8" s="180"/>
      <c r="J8" s="179"/>
      <c r="K8" s="178"/>
      <c r="L8" s="177"/>
    </row>
    <row r="9" spans="1:12">
      <c r="A9" s="178"/>
      <c r="B9" s="178"/>
      <c r="C9" s="179"/>
      <c r="D9" s="179"/>
      <c r="E9" s="178"/>
      <c r="F9" s="178"/>
      <c r="G9" s="179"/>
      <c r="H9" s="180"/>
      <c r="I9" s="180"/>
      <c r="J9" s="179"/>
      <c r="K9" s="178"/>
      <c r="L9" s="177"/>
    </row>
    <row r="10" spans="1:12">
      <c r="A10" s="178"/>
      <c r="B10" s="178"/>
      <c r="C10" s="179"/>
      <c r="D10" s="179"/>
      <c r="E10" s="178"/>
      <c r="F10" s="178"/>
      <c r="G10" s="179"/>
      <c r="H10" s="180"/>
      <c r="I10" s="180"/>
      <c r="J10" s="179"/>
      <c r="K10" s="178"/>
      <c r="L10" s="177"/>
    </row>
    <row r="11" spans="1:12">
      <c r="A11" s="178"/>
      <c r="B11" s="178"/>
      <c r="C11" s="179"/>
      <c r="D11" s="179"/>
      <c r="E11" s="178"/>
      <c r="F11" s="178"/>
      <c r="G11" s="179"/>
      <c r="H11" s="180"/>
      <c r="I11" s="180"/>
      <c r="J11" s="179"/>
      <c r="K11" s="178"/>
      <c r="L11" s="177"/>
    </row>
    <row r="12" spans="1:12">
      <c r="A12" s="178"/>
      <c r="B12" s="178"/>
      <c r="C12" s="179"/>
      <c r="D12" s="179"/>
      <c r="E12" s="178"/>
      <c r="F12" s="178"/>
      <c r="G12" s="179"/>
      <c r="H12" s="180"/>
      <c r="I12" s="180"/>
      <c r="J12" s="179"/>
      <c r="K12" s="178"/>
      <c r="L12" s="177"/>
    </row>
    <row r="13" spans="1:12">
      <c r="A13" s="178"/>
      <c r="B13" s="178"/>
      <c r="C13" s="179"/>
      <c r="D13" s="179"/>
      <c r="E13" s="178"/>
      <c r="F13" s="178"/>
      <c r="G13" s="179"/>
      <c r="H13" s="180"/>
      <c r="I13" s="180"/>
      <c r="J13" s="179"/>
      <c r="K13" s="178"/>
      <c r="L13" s="177"/>
    </row>
    <row r="14" spans="1:12">
      <c r="A14" s="178"/>
      <c r="B14" s="178"/>
      <c r="C14" s="179"/>
      <c r="D14" s="179"/>
      <c r="E14" s="178"/>
      <c r="F14" s="178"/>
      <c r="G14" s="179"/>
      <c r="H14" s="180"/>
      <c r="I14" s="180"/>
      <c r="J14" s="179"/>
      <c r="K14" s="178"/>
      <c r="L14" s="177"/>
    </row>
    <row r="15" spans="1:12">
      <c r="A15" s="178"/>
      <c r="B15" s="178"/>
      <c r="C15" s="179"/>
      <c r="D15" s="179"/>
      <c r="E15" s="178"/>
      <c r="F15" s="178"/>
      <c r="G15" s="179"/>
      <c r="H15" s="180"/>
      <c r="I15" s="180"/>
      <c r="J15" s="179"/>
      <c r="K15" s="178"/>
      <c r="L15" s="177"/>
    </row>
    <row r="16" spans="1:12">
      <c r="A16" s="178"/>
      <c r="B16" s="178"/>
      <c r="C16" s="179"/>
      <c r="D16" s="179"/>
      <c r="E16" s="178"/>
      <c r="F16" s="178"/>
      <c r="G16" s="179"/>
      <c r="H16" s="180"/>
      <c r="I16" s="180"/>
      <c r="J16" s="179"/>
      <c r="K16" s="178"/>
      <c r="L16" s="177"/>
    </row>
    <row r="17" spans="1:12">
      <c r="A17" s="178"/>
      <c r="B17" s="178"/>
      <c r="C17" s="179"/>
      <c r="D17" s="179"/>
      <c r="E17" s="178"/>
      <c r="F17" s="178"/>
      <c r="G17" s="179"/>
      <c r="H17" s="180"/>
      <c r="I17" s="180"/>
      <c r="J17" s="179"/>
      <c r="K17" s="178"/>
      <c r="L17" s="177"/>
    </row>
    <row r="18" spans="1:12">
      <c r="A18" s="178"/>
      <c r="B18" s="178"/>
      <c r="C18" s="179"/>
      <c r="D18" s="179"/>
      <c r="E18" s="178"/>
      <c r="F18" s="178"/>
      <c r="G18" s="179"/>
      <c r="H18" s="180"/>
      <c r="I18" s="180"/>
      <c r="J18" s="179"/>
      <c r="K18" s="178"/>
      <c r="L18" s="177"/>
    </row>
    <row r="19" spans="1:12">
      <c r="A19" s="178"/>
      <c r="B19" s="178"/>
      <c r="C19" s="179"/>
      <c r="D19" s="179"/>
      <c r="E19" s="178"/>
      <c r="F19" s="178"/>
      <c r="G19" s="179"/>
      <c r="H19" s="180"/>
      <c r="I19" s="180"/>
      <c r="J19" s="179"/>
      <c r="K19" s="178"/>
      <c r="L19" s="177"/>
    </row>
    <row r="20" spans="1:12">
      <c r="A20" s="178"/>
      <c r="B20" s="178"/>
      <c r="C20" s="179"/>
      <c r="D20" s="179"/>
      <c r="E20" s="178"/>
      <c r="F20" s="178"/>
      <c r="G20" s="179"/>
      <c r="H20" s="180"/>
      <c r="I20" s="180"/>
      <c r="J20" s="179"/>
      <c r="K20" s="178"/>
      <c r="L20" s="177"/>
    </row>
    <row r="21" spans="1:12">
      <c r="A21" s="178"/>
      <c r="B21" s="178"/>
      <c r="C21" s="179"/>
      <c r="D21" s="179"/>
      <c r="E21" s="178"/>
      <c r="F21" s="178"/>
      <c r="G21" s="179"/>
      <c r="H21" s="180"/>
      <c r="I21" s="180"/>
      <c r="J21" s="179"/>
      <c r="K21" s="178"/>
      <c r="L21" s="177"/>
    </row>
    <row r="22" spans="1:12">
      <c r="A22" s="178"/>
      <c r="B22" s="178"/>
      <c r="C22" s="179"/>
      <c r="D22" s="179"/>
      <c r="E22" s="178"/>
      <c r="F22" s="178"/>
      <c r="G22" s="179"/>
      <c r="H22" s="180"/>
      <c r="I22" s="180"/>
      <c r="J22" s="179"/>
      <c r="K22" s="178"/>
      <c r="L22" s="177"/>
    </row>
    <row r="23" spans="1:12">
      <c r="A23" s="178"/>
      <c r="B23" s="178"/>
      <c r="C23" s="179"/>
      <c r="D23" s="179"/>
      <c r="E23" s="178"/>
      <c r="F23" s="178"/>
      <c r="G23" s="179"/>
      <c r="H23" s="180"/>
      <c r="I23" s="180"/>
      <c r="J23" s="179"/>
      <c r="K23" s="178"/>
      <c r="L23" s="177"/>
    </row>
    <row r="24" spans="1:12">
      <c r="A24" s="178"/>
      <c r="B24" s="178"/>
      <c r="C24" s="179"/>
      <c r="D24" s="179"/>
      <c r="E24" s="178"/>
      <c r="F24" s="178"/>
      <c r="G24" s="179"/>
      <c r="H24" s="180"/>
      <c r="I24" s="180"/>
      <c r="J24" s="179"/>
      <c r="K24" s="178"/>
      <c r="L24" s="177"/>
    </row>
    <row r="25" spans="1:12">
      <c r="A25" s="178"/>
      <c r="B25" s="178"/>
      <c r="C25" s="179"/>
      <c r="D25" s="179"/>
      <c r="E25" s="178"/>
      <c r="F25" s="178"/>
      <c r="G25" s="179"/>
      <c r="H25" s="180"/>
      <c r="I25" s="180"/>
      <c r="J25" s="179"/>
      <c r="K25" s="178"/>
      <c r="L25" s="177"/>
    </row>
    <row r="26" spans="1:12">
      <c r="A26" s="178"/>
      <c r="B26" s="178"/>
      <c r="C26" s="179"/>
      <c r="D26" s="179"/>
      <c r="E26" s="178"/>
      <c r="F26" s="178"/>
      <c r="G26" s="179"/>
      <c r="H26" s="180"/>
      <c r="I26" s="180"/>
      <c r="J26" s="179"/>
      <c r="K26" s="178"/>
      <c r="L26" s="177"/>
    </row>
    <row r="27" spans="1:12">
      <c r="A27" s="178"/>
      <c r="B27" s="178"/>
      <c r="C27" s="179"/>
      <c r="D27" s="179"/>
      <c r="E27" s="178"/>
      <c r="F27" s="178"/>
      <c r="G27" s="179"/>
      <c r="H27" s="180"/>
      <c r="I27" s="180"/>
      <c r="J27" s="179"/>
      <c r="K27" s="178"/>
      <c r="L27" s="177"/>
    </row>
    <row r="28" spans="1:12">
      <c r="A28" s="178"/>
      <c r="B28" s="178"/>
      <c r="C28" s="179"/>
      <c r="D28" s="179"/>
      <c r="E28" s="178"/>
      <c r="F28" s="178"/>
      <c r="G28" s="179"/>
      <c r="H28" s="180"/>
      <c r="I28" s="180"/>
      <c r="J28" s="179"/>
      <c r="K28" s="178"/>
      <c r="L28" s="177"/>
    </row>
    <row r="29" spans="1:12">
      <c r="A29" s="178"/>
      <c r="B29" s="178"/>
      <c r="C29" s="179"/>
      <c r="D29" s="179"/>
      <c r="E29" s="178"/>
      <c r="F29" s="178"/>
      <c r="G29" s="179"/>
      <c r="H29" s="180"/>
      <c r="I29" s="180"/>
      <c r="J29" s="179"/>
      <c r="K29" s="178"/>
      <c r="L29" s="177"/>
    </row>
    <row r="30" spans="1:12">
      <c r="A30" s="178"/>
      <c r="B30" s="178"/>
      <c r="C30" s="179"/>
      <c r="D30" s="179"/>
      <c r="E30" s="178"/>
      <c r="F30" s="178"/>
      <c r="G30" s="179"/>
      <c r="H30" s="180"/>
      <c r="I30" s="180"/>
      <c r="J30" s="179"/>
      <c r="K30" s="178"/>
      <c r="L30" s="177"/>
    </row>
    <row r="31" spans="1:12">
      <c r="A31" s="178"/>
      <c r="B31" s="178"/>
      <c r="C31" s="179"/>
      <c r="D31" s="179"/>
      <c r="E31" s="178"/>
      <c r="F31" s="178"/>
      <c r="G31" s="179"/>
      <c r="H31" s="180"/>
      <c r="I31" s="180"/>
      <c r="J31" s="179"/>
      <c r="K31" s="178"/>
      <c r="L31" s="177"/>
    </row>
    <row r="32" spans="1:12">
      <c r="A32" s="178"/>
      <c r="B32" s="178"/>
      <c r="C32" s="179"/>
      <c r="D32" s="179"/>
      <c r="E32" s="178"/>
      <c r="F32" s="178"/>
      <c r="G32" s="179"/>
      <c r="H32" s="180"/>
      <c r="I32" s="180"/>
      <c r="J32" s="179"/>
      <c r="K32" s="178"/>
      <c r="L32" s="177"/>
    </row>
    <row r="33" spans="1:12">
      <c r="A33" s="178"/>
      <c r="B33" s="178"/>
      <c r="C33" s="179"/>
      <c r="D33" s="179"/>
      <c r="E33" s="178"/>
      <c r="F33" s="178"/>
      <c r="G33" s="179"/>
      <c r="H33" s="180"/>
      <c r="I33" s="180"/>
      <c r="J33" s="179"/>
      <c r="K33" s="178"/>
      <c r="L33" s="177"/>
    </row>
    <row r="34" spans="1:12">
      <c r="A34" s="178"/>
      <c r="B34" s="178"/>
      <c r="C34" s="179"/>
      <c r="D34" s="179"/>
      <c r="E34" s="178"/>
      <c r="F34" s="178"/>
      <c r="G34" s="179"/>
      <c r="H34" s="180"/>
      <c r="I34" s="180"/>
      <c r="J34" s="179"/>
      <c r="K34" s="178"/>
      <c r="L34" s="177"/>
    </row>
    <row r="35" spans="1:12">
      <c r="A35" s="178"/>
      <c r="B35" s="178"/>
      <c r="C35" s="179"/>
      <c r="D35" s="179"/>
      <c r="E35" s="178"/>
      <c r="F35" s="178"/>
      <c r="G35" s="179"/>
      <c r="H35" s="180"/>
      <c r="I35" s="180"/>
      <c r="J35" s="179"/>
      <c r="K35" s="178"/>
      <c r="L35" s="177"/>
    </row>
    <row r="36" spans="1:12">
      <c r="A36" s="178"/>
      <c r="B36" s="178"/>
      <c r="C36" s="179"/>
      <c r="D36" s="179"/>
      <c r="E36" s="178"/>
      <c r="F36" s="178"/>
      <c r="G36" s="179"/>
      <c r="H36" s="180"/>
      <c r="I36" s="180"/>
      <c r="J36" s="179"/>
      <c r="K36" s="178"/>
      <c r="L36" s="177"/>
    </row>
    <row r="37" spans="1:12">
      <c r="A37" s="178"/>
      <c r="B37" s="178"/>
      <c r="C37" s="179"/>
      <c r="D37" s="179"/>
      <c r="E37" s="178"/>
      <c r="F37" s="178"/>
      <c r="G37" s="179"/>
      <c r="H37" s="180"/>
      <c r="I37" s="180"/>
      <c r="J37" s="179"/>
      <c r="K37" s="178"/>
      <c r="L37" s="177"/>
    </row>
    <row r="38" spans="1:12">
      <c r="A38" s="178"/>
      <c r="B38" s="178"/>
      <c r="C38" s="179"/>
      <c r="D38" s="179"/>
      <c r="E38" s="178"/>
      <c r="F38" s="178"/>
      <c r="G38" s="179"/>
      <c r="H38" s="180"/>
      <c r="I38" s="180"/>
      <c r="J38" s="179"/>
      <c r="K38" s="178"/>
      <c r="L38" s="177"/>
    </row>
    <row r="39" spans="1:12">
      <c r="A39" s="178"/>
      <c r="B39" s="178"/>
      <c r="C39" s="179"/>
      <c r="D39" s="179"/>
      <c r="E39" s="178"/>
      <c r="F39" s="178"/>
      <c r="G39" s="179"/>
      <c r="H39" s="180"/>
      <c r="I39" s="180"/>
      <c r="J39" s="179"/>
      <c r="K39" s="178"/>
      <c r="L39" s="177"/>
    </row>
    <row r="40" spans="1:12">
      <c r="A40" s="178"/>
      <c r="B40" s="178"/>
      <c r="C40" s="179"/>
      <c r="D40" s="179"/>
      <c r="E40" s="178"/>
      <c r="F40" s="178"/>
      <c r="G40" s="179"/>
      <c r="H40" s="180"/>
      <c r="I40" s="180"/>
      <c r="J40" s="179"/>
      <c r="K40" s="178"/>
      <c r="L40" s="177"/>
    </row>
    <row r="41" spans="1:12">
      <c r="A41" s="178"/>
      <c r="B41" s="178"/>
      <c r="C41" s="179"/>
      <c r="D41" s="179"/>
      <c r="E41" s="178"/>
      <c r="F41" s="178"/>
      <c r="G41" s="179"/>
      <c r="H41" s="180"/>
      <c r="I41" s="180"/>
      <c r="J41" s="179"/>
      <c r="K41" s="178"/>
      <c r="L41" s="177"/>
    </row>
    <row r="42" spans="1:12">
      <c r="A42" s="175"/>
      <c r="B42" s="175"/>
      <c r="C42" s="175"/>
      <c r="D42" s="175"/>
      <c r="E42" s="175"/>
      <c r="F42" s="175"/>
      <c r="G42" s="175"/>
      <c r="H42" s="176"/>
      <c r="I42" s="175"/>
      <c r="J42" s="175"/>
      <c r="K42" s="175"/>
      <c r="L42" s="17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"/>
  <sheetViews>
    <sheetView workbookViewId="0">
      <selection activeCell="I19" sqref="I19"/>
    </sheetView>
  </sheetViews>
  <sheetFormatPr defaultRowHeight="15"/>
  <cols>
    <col min="1" max="1" width="27.28515625" customWidth="1"/>
    <col min="2" max="2" width="7.140625" customWidth="1"/>
    <col min="3" max="3" width="3.140625" customWidth="1"/>
    <col min="4" max="4" width="22.28515625" customWidth="1"/>
    <col min="5" max="5" width="25.85546875" customWidth="1"/>
    <col min="6" max="6" width="12" customWidth="1"/>
    <col min="9" max="9" width="16" customWidth="1"/>
    <col min="10" max="10" width="12.140625" customWidth="1"/>
    <col min="13" max="13" width="18.85546875" customWidth="1"/>
  </cols>
  <sheetData>
    <row r="2" spans="1:13" ht="30">
      <c r="A2" s="1" t="s">
        <v>27</v>
      </c>
      <c r="B2" s="2">
        <v>2022</v>
      </c>
      <c r="C2" s="1" t="s">
        <v>1</v>
      </c>
      <c r="D2" s="1" t="s">
        <v>1260</v>
      </c>
      <c r="E2" s="1" t="s">
        <v>27</v>
      </c>
      <c r="F2" s="3" t="s">
        <v>28</v>
      </c>
      <c r="G2" s="3" t="s">
        <v>3</v>
      </c>
      <c r="H2" s="1" t="s">
        <v>8</v>
      </c>
      <c r="I2" s="1" t="s">
        <v>1261</v>
      </c>
      <c r="J2" s="3" t="s">
        <v>28</v>
      </c>
      <c r="K2" s="4">
        <v>9469.77</v>
      </c>
      <c r="L2" s="3" t="s">
        <v>28</v>
      </c>
      <c r="M2" s="1" t="s">
        <v>5</v>
      </c>
    </row>
    <row r="3" spans="1:13">
      <c r="A3" s="6"/>
      <c r="B3" s="6"/>
      <c r="C3" s="6"/>
      <c r="D3" s="6"/>
      <c r="E3" s="6"/>
      <c r="F3" s="6"/>
      <c r="G3" s="6"/>
      <c r="H3" s="6"/>
      <c r="I3" s="6"/>
      <c r="J3" s="6"/>
      <c r="K3" s="7">
        <v>9469.77</v>
      </c>
      <c r="L3" s="6"/>
      <c r="M3" s="6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A17" sqref="A17"/>
    </sheetView>
  </sheetViews>
  <sheetFormatPr defaultRowHeight="15"/>
  <cols>
    <col min="2" max="2" width="36.85546875" customWidth="1"/>
    <col min="3" max="3" width="15.140625" customWidth="1"/>
  </cols>
  <sheetData>
    <row r="1" spans="1:3">
      <c r="C1" t="s">
        <v>1264</v>
      </c>
    </row>
    <row r="2" spans="1:3">
      <c r="A2" t="s">
        <v>1262</v>
      </c>
      <c r="C2" t="s">
        <v>1263</v>
      </c>
    </row>
    <row r="3" spans="1:3">
      <c r="A3" t="s">
        <v>1265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workbookViewId="0">
      <selection activeCell="O4" sqref="O4"/>
    </sheetView>
  </sheetViews>
  <sheetFormatPr defaultRowHeight="15"/>
  <cols>
    <col min="3" max="3" width="22.42578125" customWidth="1"/>
    <col min="4" max="4" width="11.85546875" customWidth="1"/>
    <col min="5" max="5" width="13.140625" customWidth="1"/>
    <col min="6" max="6" width="15" customWidth="1"/>
    <col min="8" max="8" width="12.42578125" customWidth="1"/>
    <col min="9" max="9" width="10.28515625" customWidth="1"/>
    <col min="10" max="10" width="11.28515625" bestFit="1" customWidth="1"/>
    <col min="11" max="11" width="11.42578125" bestFit="1" customWidth="1"/>
    <col min="12" max="12" width="12.140625" customWidth="1"/>
  </cols>
  <sheetData>
    <row r="2" spans="1:12" ht="18">
      <c r="A2" s="113" t="s">
        <v>2345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4" spans="1:12" ht="27">
      <c r="A4" s="129" t="s">
        <v>1311</v>
      </c>
      <c r="B4" s="130" t="s">
        <v>1312</v>
      </c>
      <c r="C4" s="130" t="s">
        <v>1313</v>
      </c>
      <c r="D4" s="131" t="s">
        <v>1480</v>
      </c>
      <c r="E4" s="131" t="s">
        <v>1481</v>
      </c>
      <c r="F4" s="132" t="s">
        <v>1482</v>
      </c>
      <c r="G4" s="131" t="s">
        <v>1483</v>
      </c>
      <c r="H4" s="131" t="s">
        <v>1484</v>
      </c>
      <c r="I4" s="133" t="s">
        <v>1485</v>
      </c>
      <c r="J4" s="134" t="s">
        <v>1486</v>
      </c>
      <c r="L4" s="117" t="s">
        <v>1487</v>
      </c>
    </row>
    <row r="5" spans="1:12" ht="16.5">
      <c r="A5" s="135">
        <v>1</v>
      </c>
      <c r="B5" s="136" t="s">
        <v>1488</v>
      </c>
      <c r="C5" s="136" t="s">
        <v>1489</v>
      </c>
      <c r="D5" s="133">
        <v>805507.16</v>
      </c>
      <c r="E5" s="133">
        <v>1020233.07</v>
      </c>
      <c r="F5" s="133">
        <v>564664.39</v>
      </c>
      <c r="G5" s="133">
        <v>86343.45</v>
      </c>
      <c r="H5" s="133">
        <v>291910.02</v>
      </c>
      <c r="I5" s="133">
        <v>29450</v>
      </c>
      <c r="J5" s="133">
        <v>26366.98</v>
      </c>
      <c r="L5" s="119">
        <f>SUM(D5:J5)</f>
        <v>2824475.0700000003</v>
      </c>
    </row>
    <row r="6" spans="1:12" ht="16.5">
      <c r="A6" s="135">
        <v>2</v>
      </c>
      <c r="B6" s="136" t="s">
        <v>1490</v>
      </c>
      <c r="C6" s="136" t="s">
        <v>1491</v>
      </c>
      <c r="D6" s="133">
        <v>15010.52</v>
      </c>
      <c r="E6" s="133">
        <v>764008.12</v>
      </c>
      <c r="F6" s="133">
        <v>129373.35</v>
      </c>
      <c r="G6" s="133">
        <v>3959.35</v>
      </c>
      <c r="H6" s="133">
        <v>304180</v>
      </c>
      <c r="I6" s="133" t="s">
        <v>1492</v>
      </c>
      <c r="J6" s="133">
        <f>(5904+45087.37)</f>
        <v>50991.37</v>
      </c>
      <c r="L6" s="119">
        <f>SUM(D6:J6)</f>
        <v>1267522.71</v>
      </c>
    </row>
    <row r="7" spans="1:12" ht="16.5">
      <c r="A7" s="135">
        <v>3</v>
      </c>
      <c r="B7" s="136" t="s">
        <v>1493</v>
      </c>
      <c r="C7" s="136" t="s">
        <v>1494</v>
      </c>
      <c r="D7" s="137">
        <v>65000</v>
      </c>
      <c r="E7" s="137">
        <v>60000</v>
      </c>
      <c r="F7" s="137">
        <v>110000</v>
      </c>
      <c r="G7" s="133" t="s">
        <v>1492</v>
      </c>
      <c r="H7" s="133" t="s">
        <v>1492</v>
      </c>
      <c r="I7" s="133" t="s">
        <v>1492</v>
      </c>
      <c r="J7" s="133" t="s">
        <v>1492</v>
      </c>
      <c r="L7" s="119">
        <f>SUM(D7:J7)</f>
        <v>235000</v>
      </c>
    </row>
    <row r="8" spans="1:12" ht="16.5">
      <c r="A8" s="135">
        <v>4</v>
      </c>
      <c r="B8" s="136" t="s">
        <v>1495</v>
      </c>
      <c r="C8" s="136" t="s">
        <v>1496</v>
      </c>
      <c r="D8" s="133">
        <v>146780.76999999999</v>
      </c>
      <c r="E8" s="137">
        <v>102750</v>
      </c>
      <c r="F8" s="133" t="s">
        <v>1492</v>
      </c>
      <c r="G8" s="133" t="s">
        <v>1492</v>
      </c>
      <c r="H8" s="133">
        <v>198209.83</v>
      </c>
      <c r="I8" s="133" t="s">
        <v>1492</v>
      </c>
      <c r="J8" s="133">
        <v>6999.14</v>
      </c>
      <c r="L8" s="119">
        <f>SUM(D8:J8)</f>
        <v>454739.74</v>
      </c>
    </row>
    <row r="9" spans="1:12" ht="16.5">
      <c r="A9" s="135">
        <v>5</v>
      </c>
      <c r="B9" s="136" t="s">
        <v>1497</v>
      </c>
      <c r="C9" s="136" t="s">
        <v>1498</v>
      </c>
      <c r="D9" s="137">
        <v>65000</v>
      </c>
      <c r="E9" s="137">
        <v>78000</v>
      </c>
      <c r="F9" s="133" t="s">
        <v>1492</v>
      </c>
      <c r="G9" s="133" t="s">
        <v>1492</v>
      </c>
      <c r="H9" s="133" t="s">
        <v>1492</v>
      </c>
      <c r="I9" s="133" t="s">
        <v>1492</v>
      </c>
      <c r="J9" s="133" t="s">
        <v>1492</v>
      </c>
      <c r="L9" s="119">
        <f>SUM(D9:J9)</f>
        <v>143000</v>
      </c>
    </row>
    <row r="10" spans="1:12" ht="16.5">
      <c r="C10" s="138"/>
      <c r="D10" s="139"/>
      <c r="E10" s="139"/>
      <c r="F10" s="139"/>
      <c r="G10" s="139"/>
      <c r="H10" s="139"/>
      <c r="I10" s="5"/>
      <c r="J10" s="127"/>
      <c r="L10" s="128"/>
    </row>
    <row r="11" spans="1:12">
      <c r="A11" t="s">
        <v>1499</v>
      </c>
      <c r="L11" s="5">
        <f>SUM(L5:L9)</f>
        <v>4924737.5200000005</v>
      </c>
    </row>
    <row r="12" spans="1:12">
      <c r="A12" t="s">
        <v>1500</v>
      </c>
    </row>
    <row r="13" spans="1:12">
      <c r="A13" s="140" t="s">
        <v>1501</v>
      </c>
      <c r="B13" s="140"/>
      <c r="C13" s="140"/>
      <c r="D13" s="140"/>
      <c r="E13" s="140"/>
      <c r="F13" s="140"/>
      <c r="G13" s="140"/>
      <c r="H13" s="140"/>
      <c r="I13" s="140"/>
      <c r="J13" s="140"/>
    </row>
    <row r="15" spans="1:12" ht="33.75" customHeight="1">
      <c r="A15" s="197" t="s">
        <v>2344</v>
      </c>
      <c r="B15" s="198"/>
      <c r="C15" s="198"/>
      <c r="D15" s="198"/>
      <c r="E15" s="198"/>
      <c r="F15" s="198"/>
      <c r="G15" s="198"/>
      <c r="H15" s="198"/>
      <c r="I15" s="198"/>
      <c r="J15" s="114">
        <v>700000</v>
      </c>
    </row>
    <row r="16" spans="1:12" ht="16.5">
      <c r="A16" s="122"/>
      <c r="B16" s="122"/>
      <c r="C16" s="122"/>
      <c r="D16" s="141"/>
      <c r="E16" s="122"/>
      <c r="F16" s="122"/>
      <c r="G16" s="123"/>
      <c r="H16" s="119"/>
    </row>
    <row r="18" spans="1:1">
      <c r="A18" t="s">
        <v>1502</v>
      </c>
    </row>
  </sheetData>
  <mergeCells count="1">
    <mergeCell ref="A15:I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V31"/>
  <sheetViews>
    <sheetView topLeftCell="X1" workbookViewId="0">
      <selection activeCell="AI3" sqref="AI3"/>
    </sheetView>
  </sheetViews>
  <sheetFormatPr defaultColWidth="8.7109375" defaultRowHeight="15"/>
  <cols>
    <col min="1" max="1" width="3.28515625" style="6" customWidth="1"/>
    <col min="2" max="2" width="1.85546875" style="6" customWidth="1"/>
    <col min="3" max="3" width="2.140625" style="6" customWidth="1"/>
    <col min="4" max="4" width="21.85546875" style="6" customWidth="1"/>
    <col min="5" max="5" width="13.85546875" style="6" customWidth="1"/>
    <col min="6" max="6" width="6.85546875" style="6" customWidth="1"/>
    <col min="7" max="7" width="22.5703125" style="6" customWidth="1"/>
    <col min="8" max="8" width="25.140625" style="6" customWidth="1"/>
    <col min="9" max="9" width="7.42578125" style="6" customWidth="1"/>
    <col min="10" max="11" width="14" style="6" customWidth="1"/>
    <col min="12" max="12" width="25.28515625" style="6" customWidth="1"/>
    <col min="13" max="14" width="1.85546875" style="6" customWidth="1"/>
    <col min="15" max="15" width="6.140625" style="6" customWidth="1"/>
    <col min="16" max="16" width="19.140625" style="6" customWidth="1"/>
    <col min="17" max="17" width="16.7109375" style="6" customWidth="1"/>
    <col min="18" max="18" width="17.42578125" style="142" customWidth="1"/>
    <col min="19" max="19" width="17.42578125" style="6" customWidth="1"/>
    <col min="20" max="20" width="16.42578125" style="6" customWidth="1"/>
    <col min="21" max="26" width="21.85546875" style="6" customWidth="1"/>
    <col min="27" max="27" width="8.7109375" style="6"/>
    <col min="28" max="28" width="13.140625" style="6" customWidth="1"/>
    <col min="29" max="30" width="14.85546875" style="6" customWidth="1"/>
    <col min="31" max="31" width="10.85546875" style="6" customWidth="1"/>
    <col min="32" max="33" width="21.85546875" style="6" customWidth="1"/>
    <col min="34" max="34" width="10.85546875" style="6" customWidth="1"/>
    <col min="35" max="35" width="16.7109375" style="6" customWidth="1"/>
    <col min="36" max="37" width="21.85546875" style="6" customWidth="1"/>
    <col min="38" max="38" width="10.85546875" style="6" customWidth="1"/>
    <col min="39" max="40" width="21.85546875" style="6" customWidth="1"/>
    <col min="41" max="41" width="6.85546875" style="6" customWidth="1"/>
    <col min="42" max="47" width="20.7109375" style="6" customWidth="1"/>
    <col min="48" max="48" width="16.85546875" style="6" customWidth="1"/>
    <col min="49" max="16384" width="8.7109375" style="6"/>
  </cols>
  <sheetData>
    <row r="6" spans="1:48">
      <c r="A6" s="6" t="s">
        <v>1503</v>
      </c>
    </row>
    <row r="7" spans="1:48">
      <c r="A7" s="143" t="s">
        <v>1504</v>
      </c>
      <c r="B7" s="143" t="s">
        <v>1505</v>
      </c>
      <c r="C7" s="143" t="s">
        <v>1506</v>
      </c>
      <c r="D7" s="143" t="s">
        <v>1507</v>
      </c>
      <c r="E7" s="143" t="s">
        <v>1508</v>
      </c>
      <c r="F7" s="143" t="s">
        <v>16</v>
      </c>
      <c r="G7" s="143" t="s">
        <v>1509</v>
      </c>
      <c r="H7" s="143" t="s">
        <v>1507</v>
      </c>
      <c r="I7" s="143" t="s">
        <v>1510</v>
      </c>
      <c r="J7" s="143" t="s">
        <v>1511</v>
      </c>
      <c r="K7" s="143" t="s">
        <v>1512</v>
      </c>
      <c r="L7" s="143" t="s">
        <v>1513</v>
      </c>
      <c r="M7" s="143" t="s">
        <v>1514</v>
      </c>
      <c r="N7" s="143" t="s">
        <v>1515</v>
      </c>
      <c r="O7" s="143" t="s">
        <v>1516</v>
      </c>
      <c r="P7" s="143" t="s">
        <v>1509</v>
      </c>
      <c r="Q7" s="143" t="s">
        <v>1517</v>
      </c>
      <c r="R7" s="144" t="s">
        <v>1518</v>
      </c>
      <c r="S7" s="143" t="s">
        <v>1519</v>
      </c>
      <c r="T7" s="143" t="s">
        <v>1520</v>
      </c>
      <c r="U7" s="143" t="s">
        <v>1513</v>
      </c>
      <c r="V7" s="143" t="s">
        <v>1521</v>
      </c>
      <c r="W7" s="143" t="s">
        <v>1522</v>
      </c>
      <c r="X7" s="143" t="s">
        <v>1523</v>
      </c>
      <c r="Y7" s="143" t="s">
        <v>1524</v>
      </c>
      <c r="Z7" s="143" t="s">
        <v>1525</v>
      </c>
      <c r="AA7" s="143" t="s">
        <v>1526</v>
      </c>
      <c r="AB7" s="143" t="s">
        <v>1527</v>
      </c>
      <c r="AC7" s="143" t="s">
        <v>1528</v>
      </c>
      <c r="AD7" s="143" t="s">
        <v>1528</v>
      </c>
      <c r="AE7" s="143" t="s">
        <v>1529</v>
      </c>
      <c r="AF7" s="143" t="s">
        <v>1530</v>
      </c>
      <c r="AG7" s="143" t="s">
        <v>1531</v>
      </c>
      <c r="AH7" s="143" t="s">
        <v>1532</v>
      </c>
      <c r="AI7" s="143" t="s">
        <v>1533</v>
      </c>
      <c r="AJ7" s="143" t="s">
        <v>1534</v>
      </c>
      <c r="AK7" s="143" t="s">
        <v>1535</v>
      </c>
      <c r="AL7" s="143" t="s">
        <v>1536</v>
      </c>
      <c r="AM7" s="143" t="s">
        <v>1537</v>
      </c>
      <c r="AN7" s="143" t="s">
        <v>1538</v>
      </c>
      <c r="AO7" s="143" t="s">
        <v>1539</v>
      </c>
      <c r="AP7" s="143" t="s">
        <v>1540</v>
      </c>
      <c r="AQ7" s="143" t="s">
        <v>1541</v>
      </c>
      <c r="AR7" s="143" t="s">
        <v>1542</v>
      </c>
      <c r="AS7" s="143" t="s">
        <v>1543</v>
      </c>
      <c r="AT7" s="145" t="s">
        <v>1544</v>
      </c>
      <c r="AU7" s="143" t="s">
        <v>1545</v>
      </c>
      <c r="AV7" s="146" t="s">
        <v>1546</v>
      </c>
    </row>
    <row r="8" spans="1:48" ht="120">
      <c r="A8" s="147" t="s">
        <v>1547</v>
      </c>
      <c r="B8" s="147" t="s">
        <v>1506</v>
      </c>
      <c r="C8" s="147" t="s">
        <v>3</v>
      </c>
      <c r="D8" s="147" t="s">
        <v>1548</v>
      </c>
      <c r="E8" s="148">
        <v>2016</v>
      </c>
      <c r="F8" s="147" t="s">
        <v>16</v>
      </c>
      <c r="G8" s="147" t="s">
        <v>1549</v>
      </c>
      <c r="H8" s="147" t="s">
        <v>1548</v>
      </c>
      <c r="I8" s="147" t="s">
        <v>1550</v>
      </c>
      <c r="J8" s="149" t="s">
        <v>1551</v>
      </c>
      <c r="K8" s="149" t="s">
        <v>3</v>
      </c>
      <c r="L8" s="147" t="s">
        <v>1552</v>
      </c>
      <c r="M8" s="147" t="s">
        <v>1553</v>
      </c>
      <c r="N8" s="147" t="s">
        <v>1506</v>
      </c>
      <c r="O8" s="147" t="s">
        <v>8</v>
      </c>
      <c r="P8" s="147" t="s">
        <v>1554</v>
      </c>
      <c r="Q8" s="149" t="s">
        <v>1551</v>
      </c>
      <c r="R8" s="150">
        <v>19799.990000000002</v>
      </c>
      <c r="S8" s="148">
        <v>0</v>
      </c>
      <c r="T8" s="149" t="s">
        <v>1551</v>
      </c>
      <c r="U8" s="147" t="s">
        <v>3</v>
      </c>
      <c r="V8" s="147" t="s">
        <v>1549</v>
      </c>
      <c r="W8" s="148">
        <v>6196381</v>
      </c>
      <c r="X8" s="147" t="s">
        <v>3</v>
      </c>
      <c r="Y8" s="147" t="s">
        <v>3</v>
      </c>
      <c r="Z8" s="148">
        <v>1</v>
      </c>
      <c r="AA8" s="147" t="s">
        <v>1555</v>
      </c>
      <c r="AB8" s="147" t="s">
        <v>3</v>
      </c>
      <c r="AC8" s="147" t="s">
        <v>1556</v>
      </c>
      <c r="AD8" s="147" t="s">
        <v>3</v>
      </c>
      <c r="AE8" s="147" t="s">
        <v>1557</v>
      </c>
      <c r="AF8" s="147" t="s">
        <v>1558</v>
      </c>
      <c r="AG8" s="147" t="s">
        <v>1559</v>
      </c>
      <c r="AH8" s="147" t="s">
        <v>1560</v>
      </c>
      <c r="AI8" s="147" t="s">
        <v>3</v>
      </c>
      <c r="AJ8" s="147" t="s">
        <v>3</v>
      </c>
      <c r="AK8" s="147" t="s">
        <v>1561</v>
      </c>
      <c r="AL8" s="147" t="s">
        <v>3</v>
      </c>
      <c r="AM8" s="147" t="s">
        <v>3</v>
      </c>
      <c r="AN8" s="147" t="s">
        <v>3</v>
      </c>
      <c r="AO8" s="147" t="s">
        <v>3</v>
      </c>
      <c r="AP8" s="147" t="s">
        <v>3</v>
      </c>
      <c r="AQ8" s="147" t="s">
        <v>3</v>
      </c>
      <c r="AR8" s="147" t="s">
        <v>3</v>
      </c>
      <c r="AS8" s="147" t="s">
        <v>3</v>
      </c>
      <c r="AT8" s="151" t="s">
        <v>3</v>
      </c>
      <c r="AU8" s="151" t="s">
        <v>3</v>
      </c>
      <c r="AV8" s="152" t="s">
        <v>1562</v>
      </c>
    </row>
    <row r="9" spans="1:48" ht="120">
      <c r="A9" s="147" t="s">
        <v>1547</v>
      </c>
      <c r="B9" s="147" t="s">
        <v>1506</v>
      </c>
      <c r="C9" s="147" t="s">
        <v>3</v>
      </c>
      <c r="D9" s="147" t="s">
        <v>1563</v>
      </c>
      <c r="E9" s="148">
        <v>2017</v>
      </c>
      <c r="F9" s="147" t="s">
        <v>16</v>
      </c>
      <c r="G9" s="147" t="s">
        <v>1564</v>
      </c>
      <c r="H9" s="147" t="s">
        <v>1563</v>
      </c>
      <c r="I9" s="147" t="s">
        <v>1565</v>
      </c>
      <c r="J9" s="149" t="s">
        <v>1566</v>
      </c>
      <c r="K9" s="149" t="s">
        <v>3</v>
      </c>
      <c r="L9" s="147" t="s">
        <v>1567</v>
      </c>
      <c r="M9" s="147" t="s">
        <v>1553</v>
      </c>
      <c r="N9" s="147" t="s">
        <v>1506</v>
      </c>
      <c r="O9" s="147" t="s">
        <v>18</v>
      </c>
      <c r="P9" s="147" t="s">
        <v>1568</v>
      </c>
      <c r="Q9" s="149" t="s">
        <v>1569</v>
      </c>
      <c r="R9" s="150">
        <v>19843.59</v>
      </c>
      <c r="S9" s="148">
        <v>0</v>
      </c>
      <c r="T9" s="149" t="s">
        <v>1566</v>
      </c>
      <c r="U9" s="147" t="s">
        <v>3</v>
      </c>
      <c r="V9" s="147" t="s">
        <v>1564</v>
      </c>
      <c r="W9" s="148">
        <v>17286680</v>
      </c>
      <c r="X9" s="147" t="s">
        <v>3</v>
      </c>
      <c r="Y9" s="147" t="s">
        <v>3</v>
      </c>
      <c r="Z9" s="148">
        <v>1</v>
      </c>
      <c r="AA9" s="147" t="s">
        <v>1570</v>
      </c>
      <c r="AB9" s="147" t="s">
        <v>3</v>
      </c>
      <c r="AC9" s="147" t="s">
        <v>1556</v>
      </c>
      <c r="AD9" s="147" t="s">
        <v>3</v>
      </c>
      <c r="AE9" s="147" t="s">
        <v>1557</v>
      </c>
      <c r="AF9" s="147" t="s">
        <v>1558</v>
      </c>
      <c r="AG9" s="147" t="s">
        <v>1559</v>
      </c>
      <c r="AH9" s="147" t="s">
        <v>1571</v>
      </c>
      <c r="AI9" s="147" t="s">
        <v>3</v>
      </c>
      <c r="AJ9" s="147" t="s">
        <v>3</v>
      </c>
      <c r="AK9" s="147" t="s">
        <v>1561</v>
      </c>
      <c r="AL9" s="147" t="s">
        <v>3</v>
      </c>
      <c r="AM9" s="147" t="s">
        <v>3</v>
      </c>
      <c r="AN9" s="147" t="s">
        <v>3</v>
      </c>
      <c r="AO9" s="147" t="s">
        <v>3</v>
      </c>
      <c r="AP9" s="147" t="s">
        <v>3</v>
      </c>
      <c r="AQ9" s="147" t="s">
        <v>3</v>
      </c>
      <c r="AR9" s="147" t="s">
        <v>3</v>
      </c>
      <c r="AS9" s="147" t="s">
        <v>3</v>
      </c>
      <c r="AT9" s="151" t="s">
        <v>3</v>
      </c>
      <c r="AU9" s="151" t="s">
        <v>3</v>
      </c>
      <c r="AV9" s="152" t="s">
        <v>1572</v>
      </c>
    </row>
    <row r="10" spans="1:48" ht="120">
      <c r="A10" s="147" t="s">
        <v>1547</v>
      </c>
      <c r="B10" s="147" t="s">
        <v>1506</v>
      </c>
      <c r="C10" s="147" t="s">
        <v>3</v>
      </c>
      <c r="D10" s="147" t="s">
        <v>1573</v>
      </c>
      <c r="E10" s="148">
        <v>2019</v>
      </c>
      <c r="F10" s="147" t="s">
        <v>1</v>
      </c>
      <c r="G10" s="147" t="s">
        <v>1574</v>
      </c>
      <c r="H10" s="147" t="s">
        <v>1573</v>
      </c>
      <c r="I10" s="147" t="s">
        <v>3</v>
      </c>
      <c r="J10" s="149" t="s">
        <v>1575</v>
      </c>
      <c r="K10" s="149" t="s">
        <v>3</v>
      </c>
      <c r="L10" s="147" t="s">
        <v>1576</v>
      </c>
      <c r="M10" s="147" t="s">
        <v>1553</v>
      </c>
      <c r="N10" s="147" t="s">
        <v>1506</v>
      </c>
      <c r="O10" s="147" t="s">
        <v>8</v>
      </c>
      <c r="P10" s="147" t="s">
        <v>1577</v>
      </c>
      <c r="Q10" s="149" t="s">
        <v>1575</v>
      </c>
      <c r="R10" s="150">
        <v>8282.94</v>
      </c>
      <c r="S10" s="148">
        <v>8282.94</v>
      </c>
      <c r="T10" s="149" t="s">
        <v>1575</v>
      </c>
      <c r="U10" s="147" t="s">
        <v>3</v>
      </c>
      <c r="V10" s="147" t="s">
        <v>1574</v>
      </c>
      <c r="W10" s="148">
        <v>40077787</v>
      </c>
      <c r="X10" s="147" t="s">
        <v>3</v>
      </c>
      <c r="Y10" s="147" t="s">
        <v>3</v>
      </c>
      <c r="Z10" s="148">
        <v>1</v>
      </c>
      <c r="AA10" s="147" t="s">
        <v>1555</v>
      </c>
      <c r="AB10" s="147" t="s">
        <v>3</v>
      </c>
      <c r="AC10" s="147" t="s">
        <v>1556</v>
      </c>
      <c r="AD10" s="147" t="s">
        <v>3</v>
      </c>
      <c r="AE10" s="147" t="s">
        <v>1557</v>
      </c>
      <c r="AF10" s="147" t="s">
        <v>1558</v>
      </c>
      <c r="AG10" s="147" t="s">
        <v>1578</v>
      </c>
      <c r="AH10" s="147" t="s">
        <v>3</v>
      </c>
      <c r="AI10" s="147" t="s">
        <v>1579</v>
      </c>
      <c r="AJ10" s="147" t="s">
        <v>3</v>
      </c>
      <c r="AK10" s="147" t="s">
        <v>1580</v>
      </c>
      <c r="AL10" s="147" t="s">
        <v>3</v>
      </c>
      <c r="AM10" s="147" t="s">
        <v>3</v>
      </c>
      <c r="AN10" s="147" t="s">
        <v>3</v>
      </c>
      <c r="AO10" s="147" t="s">
        <v>3</v>
      </c>
      <c r="AP10" s="147" t="s">
        <v>3</v>
      </c>
      <c r="AQ10" s="147" t="s">
        <v>3</v>
      </c>
      <c r="AR10" s="147" t="s">
        <v>3</v>
      </c>
      <c r="AS10" s="147" t="s">
        <v>3</v>
      </c>
      <c r="AT10" s="147" t="s">
        <v>3</v>
      </c>
      <c r="AU10" s="153" t="s">
        <v>3</v>
      </c>
      <c r="AV10" s="154" t="s">
        <v>1581</v>
      </c>
    </row>
    <row r="11" spans="1:48" ht="120">
      <c r="A11" s="147" t="s">
        <v>1547</v>
      </c>
      <c r="B11" s="147" t="s">
        <v>1506</v>
      </c>
      <c r="C11" s="147" t="s">
        <v>3</v>
      </c>
      <c r="D11" s="147" t="s">
        <v>1573</v>
      </c>
      <c r="E11" s="148">
        <v>2019</v>
      </c>
      <c r="F11" s="147" t="s">
        <v>1</v>
      </c>
      <c r="G11" s="147" t="s">
        <v>1582</v>
      </c>
      <c r="H11" s="147" t="s">
        <v>1573</v>
      </c>
      <c r="I11" s="147" t="s">
        <v>3</v>
      </c>
      <c r="J11" s="149" t="s">
        <v>1575</v>
      </c>
      <c r="K11" s="149" t="s">
        <v>3</v>
      </c>
      <c r="L11" s="147" t="s">
        <v>1576</v>
      </c>
      <c r="M11" s="147" t="s">
        <v>1553</v>
      </c>
      <c r="N11" s="147" t="s">
        <v>1506</v>
      </c>
      <c r="O11" s="147" t="s">
        <v>8</v>
      </c>
      <c r="P11" s="147" t="s">
        <v>1583</v>
      </c>
      <c r="Q11" s="149" t="s">
        <v>1575</v>
      </c>
      <c r="R11" s="150">
        <v>8282.94</v>
      </c>
      <c r="S11" s="148">
        <v>8282.94</v>
      </c>
      <c r="T11" s="149" t="s">
        <v>1575</v>
      </c>
      <c r="U11" s="147" t="s">
        <v>3</v>
      </c>
      <c r="V11" s="147" t="s">
        <v>1582</v>
      </c>
      <c r="W11" s="148">
        <v>40077914</v>
      </c>
      <c r="X11" s="147" t="s">
        <v>3</v>
      </c>
      <c r="Y11" s="147" t="s">
        <v>3</v>
      </c>
      <c r="Z11" s="148">
        <v>1</v>
      </c>
      <c r="AA11" s="147" t="s">
        <v>1555</v>
      </c>
      <c r="AB11" s="147" t="s">
        <v>3</v>
      </c>
      <c r="AC11" s="147" t="s">
        <v>1556</v>
      </c>
      <c r="AD11" s="147" t="s">
        <v>3</v>
      </c>
      <c r="AE11" s="147" t="s">
        <v>1557</v>
      </c>
      <c r="AF11" s="147" t="s">
        <v>1558</v>
      </c>
      <c r="AG11" s="147" t="s">
        <v>1584</v>
      </c>
      <c r="AH11" s="147" t="s">
        <v>3</v>
      </c>
      <c r="AI11" s="147" t="s">
        <v>1585</v>
      </c>
      <c r="AJ11" s="147" t="s">
        <v>3</v>
      </c>
      <c r="AK11" s="147" t="s">
        <v>1580</v>
      </c>
      <c r="AL11" s="147" t="s">
        <v>3</v>
      </c>
      <c r="AM11" s="147" t="s">
        <v>3</v>
      </c>
      <c r="AN11" s="147" t="s">
        <v>3</v>
      </c>
      <c r="AO11" s="147" t="s">
        <v>3</v>
      </c>
      <c r="AP11" s="147" t="s">
        <v>3</v>
      </c>
      <c r="AQ11" s="147" t="s">
        <v>3</v>
      </c>
      <c r="AR11" s="147" t="s">
        <v>3</v>
      </c>
      <c r="AS11" s="147" t="s">
        <v>3</v>
      </c>
      <c r="AT11" s="147" t="s">
        <v>3</v>
      </c>
      <c r="AU11" s="151" t="s">
        <v>3</v>
      </c>
      <c r="AV11" s="154" t="s">
        <v>1586</v>
      </c>
    </row>
    <row r="12" spans="1:48" ht="105">
      <c r="A12" s="147" t="s">
        <v>1547</v>
      </c>
      <c r="B12" s="147" t="s">
        <v>1506</v>
      </c>
      <c r="C12" s="147" t="s">
        <v>3</v>
      </c>
      <c r="D12" s="147" t="s">
        <v>1573</v>
      </c>
      <c r="E12" s="148">
        <v>2019</v>
      </c>
      <c r="F12" s="147" t="s">
        <v>1</v>
      </c>
      <c r="G12" s="147" t="s">
        <v>1587</v>
      </c>
      <c r="H12" s="147" t="s">
        <v>1573</v>
      </c>
      <c r="I12" s="147" t="s">
        <v>3</v>
      </c>
      <c r="J12" s="149" t="s">
        <v>1575</v>
      </c>
      <c r="K12" s="149" t="s">
        <v>3</v>
      </c>
      <c r="L12" s="147" t="s">
        <v>1576</v>
      </c>
      <c r="M12" s="147" t="s">
        <v>1553</v>
      </c>
      <c r="N12" s="147" t="s">
        <v>1506</v>
      </c>
      <c r="O12" s="147" t="s">
        <v>8</v>
      </c>
      <c r="P12" s="147" t="s">
        <v>1588</v>
      </c>
      <c r="Q12" s="149" t="s">
        <v>1575</v>
      </c>
      <c r="R12" s="150">
        <v>8282.94</v>
      </c>
      <c r="S12" s="148">
        <v>8282.94</v>
      </c>
      <c r="T12" s="149" t="s">
        <v>1575</v>
      </c>
      <c r="U12" s="147" t="s">
        <v>3</v>
      </c>
      <c r="V12" s="147" t="s">
        <v>1587</v>
      </c>
      <c r="W12" s="148">
        <v>40077967</v>
      </c>
      <c r="X12" s="147" t="s">
        <v>3</v>
      </c>
      <c r="Y12" s="147" t="s">
        <v>3</v>
      </c>
      <c r="Z12" s="148">
        <v>1</v>
      </c>
      <c r="AA12" s="147" t="s">
        <v>1555</v>
      </c>
      <c r="AB12" s="147" t="s">
        <v>3</v>
      </c>
      <c r="AC12" s="147" t="s">
        <v>1556</v>
      </c>
      <c r="AD12" s="147" t="s">
        <v>3</v>
      </c>
      <c r="AE12" s="147" t="s">
        <v>1557</v>
      </c>
      <c r="AF12" s="147" t="s">
        <v>1558</v>
      </c>
      <c r="AG12" s="147" t="s">
        <v>1589</v>
      </c>
      <c r="AH12" s="147" t="s">
        <v>3</v>
      </c>
      <c r="AI12" s="147" t="s">
        <v>1590</v>
      </c>
      <c r="AJ12" s="147" t="s">
        <v>3</v>
      </c>
      <c r="AK12" s="147" t="s">
        <v>1580</v>
      </c>
      <c r="AL12" s="147" t="s">
        <v>3</v>
      </c>
      <c r="AM12" s="147" t="s">
        <v>3</v>
      </c>
      <c r="AN12" s="147" t="s">
        <v>3</v>
      </c>
      <c r="AO12" s="147" t="s">
        <v>3</v>
      </c>
      <c r="AP12" s="147" t="s">
        <v>3</v>
      </c>
      <c r="AQ12" s="147" t="s">
        <v>3</v>
      </c>
      <c r="AR12" s="147" t="s">
        <v>3</v>
      </c>
      <c r="AS12" s="147" t="s">
        <v>3</v>
      </c>
      <c r="AT12" s="147" t="s">
        <v>3</v>
      </c>
      <c r="AU12" s="151" t="s">
        <v>3</v>
      </c>
      <c r="AV12" s="147" t="s">
        <v>1591</v>
      </c>
    </row>
    <row r="13" spans="1:48" ht="105">
      <c r="A13" s="147" t="s">
        <v>1547</v>
      </c>
      <c r="B13" s="147" t="s">
        <v>1506</v>
      </c>
      <c r="C13" s="147" t="s">
        <v>3</v>
      </c>
      <c r="D13" s="147" t="s">
        <v>1573</v>
      </c>
      <c r="E13" s="148">
        <v>2019</v>
      </c>
      <c r="F13" s="147" t="s">
        <v>1</v>
      </c>
      <c r="G13" s="147" t="s">
        <v>1592</v>
      </c>
      <c r="H13" s="147" t="s">
        <v>1573</v>
      </c>
      <c r="I13" s="147" t="s">
        <v>3</v>
      </c>
      <c r="J13" s="149" t="s">
        <v>1575</v>
      </c>
      <c r="K13" s="149" t="s">
        <v>3</v>
      </c>
      <c r="L13" s="147" t="s">
        <v>1576</v>
      </c>
      <c r="M13" s="147" t="s">
        <v>1553</v>
      </c>
      <c r="N13" s="147" t="s">
        <v>1506</v>
      </c>
      <c r="O13" s="147" t="s">
        <v>8</v>
      </c>
      <c r="P13" s="147" t="s">
        <v>1593</v>
      </c>
      <c r="Q13" s="149" t="s">
        <v>1575</v>
      </c>
      <c r="R13" s="150">
        <v>8282.94</v>
      </c>
      <c r="S13" s="148">
        <v>8282.94</v>
      </c>
      <c r="T13" s="149" t="s">
        <v>1575</v>
      </c>
      <c r="U13" s="147" t="s">
        <v>3</v>
      </c>
      <c r="V13" s="147" t="s">
        <v>1592</v>
      </c>
      <c r="W13" s="148">
        <v>40078043</v>
      </c>
      <c r="X13" s="147" t="s">
        <v>3</v>
      </c>
      <c r="Y13" s="147" t="s">
        <v>3</v>
      </c>
      <c r="Z13" s="148">
        <v>1</v>
      </c>
      <c r="AA13" s="147" t="s">
        <v>1555</v>
      </c>
      <c r="AB13" s="147" t="s">
        <v>3</v>
      </c>
      <c r="AC13" s="147" t="s">
        <v>1556</v>
      </c>
      <c r="AD13" s="147" t="s">
        <v>3</v>
      </c>
      <c r="AE13" s="147" t="s">
        <v>1557</v>
      </c>
      <c r="AF13" s="147" t="s">
        <v>1558</v>
      </c>
      <c r="AG13" s="147" t="s">
        <v>1594</v>
      </c>
      <c r="AH13" s="147" t="s">
        <v>3</v>
      </c>
      <c r="AI13" s="147" t="s">
        <v>1595</v>
      </c>
      <c r="AJ13" s="147" t="s">
        <v>3</v>
      </c>
      <c r="AK13" s="147" t="s">
        <v>1580</v>
      </c>
      <c r="AL13" s="147" t="s">
        <v>3</v>
      </c>
      <c r="AM13" s="147" t="s">
        <v>3</v>
      </c>
      <c r="AN13" s="147" t="s">
        <v>3</v>
      </c>
      <c r="AO13" s="147" t="s">
        <v>3</v>
      </c>
      <c r="AP13" s="147" t="s">
        <v>3</v>
      </c>
      <c r="AQ13" s="147" t="s">
        <v>3</v>
      </c>
      <c r="AR13" s="147" t="s">
        <v>3</v>
      </c>
      <c r="AS13" s="147" t="s">
        <v>3</v>
      </c>
      <c r="AT13" s="147" t="s">
        <v>3</v>
      </c>
      <c r="AU13" s="151" t="s">
        <v>3</v>
      </c>
      <c r="AV13" s="147" t="s">
        <v>1596</v>
      </c>
    </row>
    <row r="14" spans="1:48" ht="105">
      <c r="A14" s="147" t="s">
        <v>1547</v>
      </c>
      <c r="B14" s="147" t="s">
        <v>1506</v>
      </c>
      <c r="C14" s="147" t="s">
        <v>3</v>
      </c>
      <c r="D14" s="147" t="s">
        <v>1573</v>
      </c>
      <c r="E14" s="148">
        <v>2019</v>
      </c>
      <c r="F14" s="147" t="s">
        <v>1</v>
      </c>
      <c r="G14" s="147" t="s">
        <v>1597</v>
      </c>
      <c r="H14" s="147" t="s">
        <v>1573</v>
      </c>
      <c r="I14" s="147" t="s">
        <v>3</v>
      </c>
      <c r="J14" s="149" t="s">
        <v>1575</v>
      </c>
      <c r="K14" s="149" t="s">
        <v>3</v>
      </c>
      <c r="L14" s="147" t="s">
        <v>1576</v>
      </c>
      <c r="M14" s="147" t="s">
        <v>1553</v>
      </c>
      <c r="N14" s="147" t="s">
        <v>1506</v>
      </c>
      <c r="O14" s="147" t="s">
        <v>8</v>
      </c>
      <c r="P14" s="147" t="s">
        <v>1598</v>
      </c>
      <c r="Q14" s="149" t="s">
        <v>1575</v>
      </c>
      <c r="R14" s="150">
        <v>8282.94</v>
      </c>
      <c r="S14" s="148">
        <v>8282.94</v>
      </c>
      <c r="T14" s="149" t="s">
        <v>1575</v>
      </c>
      <c r="U14" s="147" t="s">
        <v>3</v>
      </c>
      <c r="V14" s="147" t="s">
        <v>1597</v>
      </c>
      <c r="W14" s="148">
        <v>40078132</v>
      </c>
      <c r="X14" s="147" t="s">
        <v>3</v>
      </c>
      <c r="Y14" s="147" t="s">
        <v>3</v>
      </c>
      <c r="Z14" s="148">
        <v>1</v>
      </c>
      <c r="AA14" s="147" t="s">
        <v>1555</v>
      </c>
      <c r="AB14" s="147" t="s">
        <v>3</v>
      </c>
      <c r="AC14" s="147" t="s">
        <v>1556</v>
      </c>
      <c r="AD14" s="147" t="s">
        <v>3</v>
      </c>
      <c r="AE14" s="147" t="s">
        <v>1557</v>
      </c>
      <c r="AF14" s="147" t="s">
        <v>1558</v>
      </c>
      <c r="AG14" s="147" t="s">
        <v>1599</v>
      </c>
      <c r="AH14" s="147" t="s">
        <v>3</v>
      </c>
      <c r="AI14" s="147" t="s">
        <v>1600</v>
      </c>
      <c r="AJ14" s="147" t="s">
        <v>3</v>
      </c>
      <c r="AK14" s="147" t="s">
        <v>1580</v>
      </c>
      <c r="AL14" s="147" t="s">
        <v>3</v>
      </c>
      <c r="AM14" s="147" t="s">
        <v>3</v>
      </c>
      <c r="AN14" s="147" t="s">
        <v>3</v>
      </c>
      <c r="AO14" s="147" t="s">
        <v>3</v>
      </c>
      <c r="AP14" s="147" t="s">
        <v>3</v>
      </c>
      <c r="AQ14" s="147" t="s">
        <v>3</v>
      </c>
      <c r="AR14" s="147" t="s">
        <v>3</v>
      </c>
      <c r="AS14" s="147" t="s">
        <v>3</v>
      </c>
      <c r="AT14" s="147" t="s">
        <v>3</v>
      </c>
      <c r="AU14" s="151" t="s">
        <v>3</v>
      </c>
      <c r="AV14" s="147" t="s">
        <v>1601</v>
      </c>
    </row>
    <row r="15" spans="1:48" ht="120">
      <c r="A15" s="147" t="s">
        <v>1547</v>
      </c>
      <c r="B15" s="147" t="s">
        <v>1506</v>
      </c>
      <c r="C15" s="147" t="s">
        <v>3</v>
      </c>
      <c r="D15" s="147" t="s">
        <v>1573</v>
      </c>
      <c r="E15" s="148">
        <v>2019</v>
      </c>
      <c r="F15" s="147" t="s">
        <v>1</v>
      </c>
      <c r="G15" s="147" t="s">
        <v>1602</v>
      </c>
      <c r="H15" s="147" t="s">
        <v>1573</v>
      </c>
      <c r="I15" s="147" t="s">
        <v>3</v>
      </c>
      <c r="J15" s="149" t="s">
        <v>1575</v>
      </c>
      <c r="K15" s="149" t="s">
        <v>3</v>
      </c>
      <c r="L15" s="147" t="s">
        <v>1576</v>
      </c>
      <c r="M15" s="147" t="s">
        <v>1553</v>
      </c>
      <c r="N15" s="147" t="s">
        <v>1506</v>
      </c>
      <c r="O15" s="147" t="s">
        <v>8</v>
      </c>
      <c r="P15" s="147" t="s">
        <v>1603</v>
      </c>
      <c r="Q15" s="149" t="s">
        <v>1575</v>
      </c>
      <c r="R15" s="150">
        <v>8282.94</v>
      </c>
      <c r="S15" s="148">
        <v>8282.94</v>
      </c>
      <c r="T15" s="149" t="s">
        <v>1575</v>
      </c>
      <c r="U15" s="147" t="s">
        <v>3</v>
      </c>
      <c r="V15" s="147" t="s">
        <v>1602</v>
      </c>
      <c r="W15" s="148">
        <v>40078180</v>
      </c>
      <c r="X15" s="147" t="s">
        <v>3</v>
      </c>
      <c r="Y15" s="147" t="s">
        <v>3</v>
      </c>
      <c r="Z15" s="148">
        <v>1</v>
      </c>
      <c r="AA15" s="147" t="s">
        <v>1555</v>
      </c>
      <c r="AB15" s="147" t="s">
        <v>3</v>
      </c>
      <c r="AC15" s="147" t="s">
        <v>1556</v>
      </c>
      <c r="AD15" s="147" t="s">
        <v>3</v>
      </c>
      <c r="AE15" s="147" t="s">
        <v>1557</v>
      </c>
      <c r="AF15" s="147" t="s">
        <v>1558</v>
      </c>
      <c r="AG15" s="147" t="s">
        <v>1604</v>
      </c>
      <c r="AH15" s="147" t="s">
        <v>3</v>
      </c>
      <c r="AI15" s="147" t="s">
        <v>1605</v>
      </c>
      <c r="AJ15" s="147" t="s">
        <v>3</v>
      </c>
      <c r="AK15" s="147" t="s">
        <v>1580</v>
      </c>
      <c r="AL15" s="147" t="s">
        <v>3</v>
      </c>
      <c r="AM15" s="147" t="s">
        <v>3</v>
      </c>
      <c r="AN15" s="147" t="s">
        <v>3</v>
      </c>
      <c r="AO15" s="147" t="s">
        <v>3</v>
      </c>
      <c r="AP15" s="147" t="s">
        <v>3</v>
      </c>
      <c r="AQ15" s="147" t="s">
        <v>3</v>
      </c>
      <c r="AR15" s="147" t="s">
        <v>3</v>
      </c>
      <c r="AS15" s="147" t="s">
        <v>3</v>
      </c>
      <c r="AT15" s="147" t="s">
        <v>3</v>
      </c>
      <c r="AU15" s="151" t="s">
        <v>3</v>
      </c>
      <c r="AV15" s="147" t="s">
        <v>1606</v>
      </c>
    </row>
    <row r="16" spans="1:48" ht="105">
      <c r="A16" s="147" t="s">
        <v>1547</v>
      </c>
      <c r="B16" s="147" t="s">
        <v>1506</v>
      </c>
      <c r="C16" s="147" t="s">
        <v>3</v>
      </c>
      <c r="D16" s="147" t="s">
        <v>1573</v>
      </c>
      <c r="E16" s="148">
        <v>2019</v>
      </c>
      <c r="F16" s="147" t="s">
        <v>1</v>
      </c>
      <c r="G16" s="147" t="s">
        <v>1607</v>
      </c>
      <c r="H16" s="147" t="s">
        <v>1573</v>
      </c>
      <c r="I16" s="147" t="s">
        <v>3</v>
      </c>
      <c r="J16" s="149" t="s">
        <v>1575</v>
      </c>
      <c r="K16" s="149" t="s">
        <v>3</v>
      </c>
      <c r="L16" s="147" t="s">
        <v>1576</v>
      </c>
      <c r="M16" s="147" t="s">
        <v>1553</v>
      </c>
      <c r="N16" s="147" t="s">
        <v>1506</v>
      </c>
      <c r="O16" s="147" t="s">
        <v>8</v>
      </c>
      <c r="P16" s="147" t="s">
        <v>1608</v>
      </c>
      <c r="Q16" s="149" t="s">
        <v>1575</v>
      </c>
      <c r="R16" s="150">
        <v>8282.94</v>
      </c>
      <c r="S16" s="148">
        <v>8282.94</v>
      </c>
      <c r="T16" s="149" t="s">
        <v>1575</v>
      </c>
      <c r="U16" s="147" t="s">
        <v>3</v>
      </c>
      <c r="V16" s="147" t="s">
        <v>1607</v>
      </c>
      <c r="W16" s="148">
        <v>40078372</v>
      </c>
      <c r="X16" s="147" t="s">
        <v>3</v>
      </c>
      <c r="Y16" s="147" t="s">
        <v>3</v>
      </c>
      <c r="Z16" s="148">
        <v>1</v>
      </c>
      <c r="AA16" s="147" t="s">
        <v>1555</v>
      </c>
      <c r="AB16" s="147" t="s">
        <v>3</v>
      </c>
      <c r="AC16" s="147" t="s">
        <v>1556</v>
      </c>
      <c r="AD16" s="147" t="s">
        <v>3</v>
      </c>
      <c r="AE16" s="147" t="s">
        <v>1557</v>
      </c>
      <c r="AF16" s="147" t="s">
        <v>1558</v>
      </c>
      <c r="AG16" s="147" t="s">
        <v>1609</v>
      </c>
      <c r="AH16" s="147" t="s">
        <v>3</v>
      </c>
      <c r="AI16" s="147" t="s">
        <v>1610</v>
      </c>
      <c r="AJ16" s="147" t="s">
        <v>3</v>
      </c>
      <c r="AK16" s="147" t="s">
        <v>1580</v>
      </c>
      <c r="AL16" s="147" t="s">
        <v>3</v>
      </c>
      <c r="AM16" s="147" t="s">
        <v>3</v>
      </c>
      <c r="AN16" s="147" t="s">
        <v>3</v>
      </c>
      <c r="AO16" s="147" t="s">
        <v>3</v>
      </c>
      <c r="AP16" s="147" t="s">
        <v>3</v>
      </c>
      <c r="AQ16" s="147" t="s">
        <v>3</v>
      </c>
      <c r="AR16" s="147" t="s">
        <v>3</v>
      </c>
      <c r="AS16" s="147" t="s">
        <v>3</v>
      </c>
      <c r="AT16" s="147" t="s">
        <v>3</v>
      </c>
      <c r="AU16" s="151" t="s">
        <v>3</v>
      </c>
      <c r="AV16" s="147" t="s">
        <v>1611</v>
      </c>
    </row>
    <row r="17" spans="1:48" ht="105">
      <c r="A17" s="147" t="s">
        <v>1547</v>
      </c>
      <c r="B17" s="147" t="s">
        <v>1506</v>
      </c>
      <c r="C17" s="147" t="s">
        <v>3</v>
      </c>
      <c r="D17" s="147" t="s">
        <v>1573</v>
      </c>
      <c r="E17" s="148">
        <v>2019</v>
      </c>
      <c r="F17" s="147" t="s">
        <v>1</v>
      </c>
      <c r="G17" s="147" t="s">
        <v>1612</v>
      </c>
      <c r="H17" s="147" t="s">
        <v>1573</v>
      </c>
      <c r="I17" s="147" t="s">
        <v>3</v>
      </c>
      <c r="J17" s="149" t="s">
        <v>1575</v>
      </c>
      <c r="K17" s="149" t="s">
        <v>3</v>
      </c>
      <c r="L17" s="147" t="s">
        <v>1576</v>
      </c>
      <c r="M17" s="147" t="s">
        <v>1553</v>
      </c>
      <c r="N17" s="147" t="s">
        <v>1506</v>
      </c>
      <c r="O17" s="147" t="s">
        <v>8</v>
      </c>
      <c r="P17" s="147" t="s">
        <v>1613</v>
      </c>
      <c r="Q17" s="149" t="s">
        <v>1575</v>
      </c>
      <c r="R17" s="150">
        <v>8282.94</v>
      </c>
      <c r="S17" s="148">
        <v>8282.94</v>
      </c>
      <c r="T17" s="149" t="s">
        <v>1575</v>
      </c>
      <c r="U17" s="147" t="s">
        <v>3</v>
      </c>
      <c r="V17" s="147" t="s">
        <v>1612</v>
      </c>
      <c r="W17" s="148">
        <v>40078413</v>
      </c>
      <c r="X17" s="147" t="s">
        <v>3</v>
      </c>
      <c r="Y17" s="147" t="s">
        <v>3</v>
      </c>
      <c r="Z17" s="148">
        <v>1</v>
      </c>
      <c r="AA17" s="147" t="s">
        <v>1555</v>
      </c>
      <c r="AB17" s="147" t="s">
        <v>3</v>
      </c>
      <c r="AC17" s="147" t="s">
        <v>1556</v>
      </c>
      <c r="AD17" s="147" t="s">
        <v>3</v>
      </c>
      <c r="AE17" s="147" t="s">
        <v>1557</v>
      </c>
      <c r="AF17" s="147" t="s">
        <v>1558</v>
      </c>
      <c r="AG17" s="147" t="s">
        <v>1614</v>
      </c>
      <c r="AH17" s="147" t="s">
        <v>3</v>
      </c>
      <c r="AI17" s="147" t="s">
        <v>1615</v>
      </c>
      <c r="AJ17" s="147" t="s">
        <v>3</v>
      </c>
      <c r="AK17" s="147" t="s">
        <v>1580</v>
      </c>
      <c r="AL17" s="147" t="s">
        <v>3</v>
      </c>
      <c r="AM17" s="147" t="s">
        <v>3</v>
      </c>
      <c r="AN17" s="147" t="s">
        <v>3</v>
      </c>
      <c r="AO17" s="147" t="s">
        <v>3</v>
      </c>
      <c r="AP17" s="147" t="s">
        <v>3</v>
      </c>
      <c r="AQ17" s="147" t="s">
        <v>3</v>
      </c>
      <c r="AR17" s="147" t="s">
        <v>3</v>
      </c>
      <c r="AS17" s="147" t="s">
        <v>3</v>
      </c>
      <c r="AT17" s="147" t="s">
        <v>3</v>
      </c>
      <c r="AU17" s="151" t="s">
        <v>3</v>
      </c>
      <c r="AV17" s="147" t="s">
        <v>1616</v>
      </c>
    </row>
    <row r="18" spans="1:48" ht="120">
      <c r="A18" s="147" t="s">
        <v>1547</v>
      </c>
      <c r="B18" s="147" t="s">
        <v>1506</v>
      </c>
      <c r="C18" s="147" t="s">
        <v>3</v>
      </c>
      <c r="D18" s="147" t="s">
        <v>1573</v>
      </c>
      <c r="E18" s="148">
        <v>2019</v>
      </c>
      <c r="F18" s="147" t="s">
        <v>1</v>
      </c>
      <c r="G18" s="147" t="s">
        <v>1617</v>
      </c>
      <c r="H18" s="147" t="s">
        <v>1573</v>
      </c>
      <c r="I18" s="147" t="s">
        <v>3</v>
      </c>
      <c r="J18" s="149" t="s">
        <v>1575</v>
      </c>
      <c r="K18" s="149" t="s">
        <v>3</v>
      </c>
      <c r="L18" s="147" t="s">
        <v>1576</v>
      </c>
      <c r="M18" s="147" t="s">
        <v>1553</v>
      </c>
      <c r="N18" s="147" t="s">
        <v>1506</v>
      </c>
      <c r="O18" s="147" t="s">
        <v>8</v>
      </c>
      <c r="P18" s="147" t="s">
        <v>1618</v>
      </c>
      <c r="Q18" s="149" t="s">
        <v>1575</v>
      </c>
      <c r="R18" s="150">
        <v>8282.94</v>
      </c>
      <c r="S18" s="148">
        <v>8282.94</v>
      </c>
      <c r="T18" s="149" t="s">
        <v>1575</v>
      </c>
      <c r="U18" s="147" t="s">
        <v>3</v>
      </c>
      <c r="V18" s="147" t="s">
        <v>1617</v>
      </c>
      <c r="W18" s="148">
        <v>40078454</v>
      </c>
      <c r="X18" s="147" t="s">
        <v>3</v>
      </c>
      <c r="Y18" s="147" t="s">
        <v>3</v>
      </c>
      <c r="Z18" s="148">
        <v>1</v>
      </c>
      <c r="AA18" s="147" t="s">
        <v>1555</v>
      </c>
      <c r="AB18" s="147" t="s">
        <v>3</v>
      </c>
      <c r="AC18" s="147" t="s">
        <v>1556</v>
      </c>
      <c r="AD18" s="147" t="s">
        <v>3</v>
      </c>
      <c r="AE18" s="147" t="s">
        <v>1557</v>
      </c>
      <c r="AF18" s="147" t="s">
        <v>1558</v>
      </c>
      <c r="AG18" s="147" t="s">
        <v>1619</v>
      </c>
      <c r="AH18" s="147" t="s">
        <v>3</v>
      </c>
      <c r="AI18" s="147" t="s">
        <v>1620</v>
      </c>
      <c r="AJ18" s="147" t="s">
        <v>3</v>
      </c>
      <c r="AK18" s="147" t="s">
        <v>1580</v>
      </c>
      <c r="AL18" s="147" t="s">
        <v>3</v>
      </c>
      <c r="AM18" s="147" t="s">
        <v>3</v>
      </c>
      <c r="AN18" s="147" t="s">
        <v>3</v>
      </c>
      <c r="AO18" s="147" t="s">
        <v>3</v>
      </c>
      <c r="AP18" s="147" t="s">
        <v>3</v>
      </c>
      <c r="AQ18" s="147" t="s">
        <v>3</v>
      </c>
      <c r="AR18" s="147" t="s">
        <v>3</v>
      </c>
      <c r="AS18" s="147" t="s">
        <v>3</v>
      </c>
      <c r="AT18" s="147" t="s">
        <v>3</v>
      </c>
      <c r="AU18" s="151" t="s">
        <v>3</v>
      </c>
      <c r="AV18" s="147" t="s">
        <v>1621</v>
      </c>
    </row>
    <row r="19" spans="1:48" ht="120">
      <c r="A19" s="147" t="s">
        <v>1547</v>
      </c>
      <c r="B19" s="147" t="s">
        <v>1506</v>
      </c>
      <c r="C19" s="147" t="s">
        <v>3</v>
      </c>
      <c r="D19" s="147" t="s">
        <v>1573</v>
      </c>
      <c r="E19" s="148">
        <v>2019</v>
      </c>
      <c r="F19" s="147" t="s">
        <v>1</v>
      </c>
      <c r="G19" s="147" t="s">
        <v>1622</v>
      </c>
      <c r="H19" s="147" t="s">
        <v>1573</v>
      </c>
      <c r="I19" s="147" t="s">
        <v>3</v>
      </c>
      <c r="J19" s="149" t="s">
        <v>1575</v>
      </c>
      <c r="K19" s="149" t="s">
        <v>3</v>
      </c>
      <c r="L19" s="147" t="s">
        <v>1576</v>
      </c>
      <c r="M19" s="147" t="s">
        <v>1553</v>
      </c>
      <c r="N19" s="147" t="s">
        <v>1506</v>
      </c>
      <c r="O19" s="147" t="s">
        <v>8</v>
      </c>
      <c r="P19" s="147" t="s">
        <v>1623</v>
      </c>
      <c r="Q19" s="149" t="s">
        <v>1575</v>
      </c>
      <c r="R19" s="150">
        <v>8282.94</v>
      </c>
      <c r="S19" s="148">
        <v>8282.94</v>
      </c>
      <c r="T19" s="149" t="s">
        <v>1575</v>
      </c>
      <c r="U19" s="147" t="s">
        <v>3</v>
      </c>
      <c r="V19" s="147" t="s">
        <v>1622</v>
      </c>
      <c r="W19" s="148">
        <v>40078495</v>
      </c>
      <c r="X19" s="147" t="s">
        <v>3</v>
      </c>
      <c r="Y19" s="147" t="s">
        <v>3</v>
      </c>
      <c r="Z19" s="148">
        <v>1</v>
      </c>
      <c r="AA19" s="147" t="s">
        <v>1555</v>
      </c>
      <c r="AB19" s="147" t="s">
        <v>3</v>
      </c>
      <c r="AC19" s="147" t="s">
        <v>1556</v>
      </c>
      <c r="AD19" s="147" t="s">
        <v>3</v>
      </c>
      <c r="AE19" s="147" t="s">
        <v>1557</v>
      </c>
      <c r="AF19" s="147" t="s">
        <v>1558</v>
      </c>
      <c r="AG19" s="147" t="s">
        <v>1624</v>
      </c>
      <c r="AH19" s="147" t="s">
        <v>3</v>
      </c>
      <c r="AI19" s="147" t="s">
        <v>1625</v>
      </c>
      <c r="AJ19" s="147" t="s">
        <v>3</v>
      </c>
      <c r="AK19" s="147" t="s">
        <v>1580</v>
      </c>
      <c r="AL19" s="147" t="s">
        <v>3</v>
      </c>
      <c r="AM19" s="147" t="s">
        <v>3</v>
      </c>
      <c r="AN19" s="147" t="s">
        <v>3</v>
      </c>
      <c r="AO19" s="147" t="s">
        <v>3</v>
      </c>
      <c r="AP19" s="147" t="s">
        <v>3</v>
      </c>
      <c r="AQ19" s="147" t="s">
        <v>3</v>
      </c>
      <c r="AR19" s="147" t="s">
        <v>3</v>
      </c>
      <c r="AS19" s="147" t="s">
        <v>3</v>
      </c>
      <c r="AT19" s="147" t="s">
        <v>3</v>
      </c>
      <c r="AU19" s="151" t="s">
        <v>3</v>
      </c>
      <c r="AV19" s="147" t="s">
        <v>1626</v>
      </c>
    </row>
    <row r="20" spans="1:48" ht="120">
      <c r="A20" s="147" t="s">
        <v>1547</v>
      </c>
      <c r="B20" s="147" t="s">
        <v>1506</v>
      </c>
      <c r="C20" s="147" t="s">
        <v>3</v>
      </c>
      <c r="D20" s="147" t="s">
        <v>1573</v>
      </c>
      <c r="E20" s="148">
        <v>2019</v>
      </c>
      <c r="F20" s="147" t="s">
        <v>1</v>
      </c>
      <c r="G20" s="147" t="s">
        <v>1627</v>
      </c>
      <c r="H20" s="147" t="s">
        <v>1573</v>
      </c>
      <c r="I20" s="147" t="s">
        <v>3</v>
      </c>
      <c r="J20" s="149" t="s">
        <v>1575</v>
      </c>
      <c r="K20" s="149" t="s">
        <v>3</v>
      </c>
      <c r="L20" s="147" t="s">
        <v>1576</v>
      </c>
      <c r="M20" s="147" t="s">
        <v>1553</v>
      </c>
      <c r="N20" s="147" t="s">
        <v>1506</v>
      </c>
      <c r="O20" s="147" t="s">
        <v>8</v>
      </c>
      <c r="P20" s="147" t="s">
        <v>1628</v>
      </c>
      <c r="Q20" s="149" t="s">
        <v>1575</v>
      </c>
      <c r="R20" s="150">
        <v>8282.94</v>
      </c>
      <c r="S20" s="148">
        <v>8282.94</v>
      </c>
      <c r="T20" s="149" t="s">
        <v>1575</v>
      </c>
      <c r="U20" s="147" t="s">
        <v>3</v>
      </c>
      <c r="V20" s="147" t="s">
        <v>1627</v>
      </c>
      <c r="W20" s="148">
        <v>40078536</v>
      </c>
      <c r="X20" s="147" t="s">
        <v>3</v>
      </c>
      <c r="Y20" s="147" t="s">
        <v>3</v>
      </c>
      <c r="Z20" s="148">
        <v>1</v>
      </c>
      <c r="AA20" s="147" t="s">
        <v>1555</v>
      </c>
      <c r="AB20" s="147" t="s">
        <v>3</v>
      </c>
      <c r="AC20" s="147" t="s">
        <v>1556</v>
      </c>
      <c r="AD20" s="147" t="s">
        <v>3</v>
      </c>
      <c r="AE20" s="147" t="s">
        <v>1557</v>
      </c>
      <c r="AF20" s="147" t="s">
        <v>1558</v>
      </c>
      <c r="AG20" s="147" t="s">
        <v>1629</v>
      </c>
      <c r="AH20" s="147" t="s">
        <v>3</v>
      </c>
      <c r="AI20" s="147" t="s">
        <v>1630</v>
      </c>
      <c r="AJ20" s="147" t="s">
        <v>3</v>
      </c>
      <c r="AK20" s="147" t="s">
        <v>1580</v>
      </c>
      <c r="AL20" s="147" t="s">
        <v>3</v>
      </c>
      <c r="AM20" s="147" t="s">
        <v>3</v>
      </c>
      <c r="AN20" s="147" t="s">
        <v>3</v>
      </c>
      <c r="AO20" s="147" t="s">
        <v>3</v>
      </c>
      <c r="AP20" s="147" t="s">
        <v>3</v>
      </c>
      <c r="AQ20" s="147" t="s">
        <v>3</v>
      </c>
      <c r="AR20" s="147" t="s">
        <v>3</v>
      </c>
      <c r="AS20" s="147" t="s">
        <v>3</v>
      </c>
      <c r="AT20" s="147" t="s">
        <v>3</v>
      </c>
      <c r="AU20" s="151" t="s">
        <v>3</v>
      </c>
      <c r="AV20" s="147" t="s">
        <v>1631</v>
      </c>
    </row>
    <row r="21" spans="1:48" ht="120">
      <c r="A21" s="147" t="s">
        <v>1547</v>
      </c>
      <c r="B21" s="147" t="s">
        <v>1506</v>
      </c>
      <c r="C21" s="147" t="s">
        <v>3</v>
      </c>
      <c r="D21" s="147" t="s">
        <v>1573</v>
      </c>
      <c r="E21" s="148">
        <v>2019</v>
      </c>
      <c r="F21" s="147" t="s">
        <v>1</v>
      </c>
      <c r="G21" s="147" t="s">
        <v>1632</v>
      </c>
      <c r="H21" s="147" t="s">
        <v>1573</v>
      </c>
      <c r="I21" s="147" t="s">
        <v>3</v>
      </c>
      <c r="J21" s="149" t="s">
        <v>1575</v>
      </c>
      <c r="K21" s="149" t="s">
        <v>3</v>
      </c>
      <c r="L21" s="147" t="s">
        <v>1576</v>
      </c>
      <c r="M21" s="147" t="s">
        <v>1553</v>
      </c>
      <c r="N21" s="147" t="s">
        <v>1506</v>
      </c>
      <c r="O21" s="147" t="s">
        <v>8</v>
      </c>
      <c r="P21" s="147" t="s">
        <v>1633</v>
      </c>
      <c r="Q21" s="149" t="s">
        <v>1575</v>
      </c>
      <c r="R21" s="150">
        <v>8282.94</v>
      </c>
      <c r="S21" s="148">
        <v>8282.94</v>
      </c>
      <c r="T21" s="149" t="s">
        <v>1575</v>
      </c>
      <c r="U21" s="147" t="s">
        <v>3</v>
      </c>
      <c r="V21" s="147" t="s">
        <v>1632</v>
      </c>
      <c r="W21" s="148">
        <v>40078583</v>
      </c>
      <c r="X21" s="147" t="s">
        <v>3</v>
      </c>
      <c r="Y21" s="147" t="s">
        <v>3</v>
      </c>
      <c r="Z21" s="148">
        <v>1</v>
      </c>
      <c r="AA21" s="147" t="s">
        <v>1555</v>
      </c>
      <c r="AB21" s="147" t="s">
        <v>3</v>
      </c>
      <c r="AC21" s="147" t="s">
        <v>1556</v>
      </c>
      <c r="AD21" s="147" t="s">
        <v>3</v>
      </c>
      <c r="AE21" s="147" t="s">
        <v>1557</v>
      </c>
      <c r="AF21" s="147" t="s">
        <v>1558</v>
      </c>
      <c r="AG21" s="147" t="s">
        <v>1634</v>
      </c>
      <c r="AH21" s="147" t="s">
        <v>3</v>
      </c>
      <c r="AI21" s="147" t="s">
        <v>1635</v>
      </c>
      <c r="AJ21" s="147" t="s">
        <v>3</v>
      </c>
      <c r="AK21" s="147" t="s">
        <v>1580</v>
      </c>
      <c r="AL21" s="147" t="s">
        <v>3</v>
      </c>
      <c r="AM21" s="147" t="s">
        <v>3</v>
      </c>
      <c r="AN21" s="147" t="s">
        <v>3</v>
      </c>
      <c r="AO21" s="147" t="s">
        <v>3</v>
      </c>
      <c r="AP21" s="147" t="s">
        <v>3</v>
      </c>
      <c r="AQ21" s="147" t="s">
        <v>3</v>
      </c>
      <c r="AR21" s="147" t="s">
        <v>3</v>
      </c>
      <c r="AS21" s="147" t="s">
        <v>3</v>
      </c>
      <c r="AT21" s="147" t="s">
        <v>3</v>
      </c>
      <c r="AU21" s="151" t="s">
        <v>3</v>
      </c>
      <c r="AV21" s="147" t="s">
        <v>1636</v>
      </c>
    </row>
    <row r="22" spans="1:48" ht="120">
      <c r="A22" s="147" t="s">
        <v>1547</v>
      </c>
      <c r="B22" s="147" t="s">
        <v>1506</v>
      </c>
      <c r="C22" s="147" t="s">
        <v>3</v>
      </c>
      <c r="D22" s="147" t="s">
        <v>1573</v>
      </c>
      <c r="E22" s="148">
        <v>2019</v>
      </c>
      <c r="F22" s="147" t="s">
        <v>1</v>
      </c>
      <c r="G22" s="147" t="s">
        <v>1637</v>
      </c>
      <c r="H22" s="147" t="s">
        <v>1573</v>
      </c>
      <c r="I22" s="147" t="s">
        <v>3</v>
      </c>
      <c r="J22" s="149" t="s">
        <v>1575</v>
      </c>
      <c r="K22" s="149" t="s">
        <v>3</v>
      </c>
      <c r="L22" s="147" t="s">
        <v>1576</v>
      </c>
      <c r="M22" s="147" t="s">
        <v>1553</v>
      </c>
      <c r="N22" s="147" t="s">
        <v>1506</v>
      </c>
      <c r="O22" s="147" t="s">
        <v>8</v>
      </c>
      <c r="P22" s="147" t="s">
        <v>1638</v>
      </c>
      <c r="Q22" s="149" t="s">
        <v>1575</v>
      </c>
      <c r="R22" s="150">
        <v>8282.94</v>
      </c>
      <c r="S22" s="148">
        <v>8282.94</v>
      </c>
      <c r="T22" s="149" t="s">
        <v>1575</v>
      </c>
      <c r="U22" s="147" t="s">
        <v>3</v>
      </c>
      <c r="V22" s="147" t="s">
        <v>1637</v>
      </c>
      <c r="W22" s="148">
        <v>40078624</v>
      </c>
      <c r="X22" s="147" t="s">
        <v>3</v>
      </c>
      <c r="Y22" s="147" t="s">
        <v>3</v>
      </c>
      <c r="Z22" s="148">
        <v>1</v>
      </c>
      <c r="AA22" s="147" t="s">
        <v>1555</v>
      </c>
      <c r="AB22" s="147" t="s">
        <v>3</v>
      </c>
      <c r="AC22" s="147" t="s">
        <v>1556</v>
      </c>
      <c r="AD22" s="147" t="s">
        <v>3</v>
      </c>
      <c r="AE22" s="147" t="s">
        <v>1557</v>
      </c>
      <c r="AF22" s="147" t="s">
        <v>1558</v>
      </c>
      <c r="AG22" s="147" t="s">
        <v>1639</v>
      </c>
      <c r="AH22" s="147" t="s">
        <v>3</v>
      </c>
      <c r="AI22" s="147" t="s">
        <v>1640</v>
      </c>
      <c r="AJ22" s="147" t="s">
        <v>3</v>
      </c>
      <c r="AK22" s="147" t="s">
        <v>1580</v>
      </c>
      <c r="AL22" s="147" t="s">
        <v>3</v>
      </c>
      <c r="AM22" s="147" t="s">
        <v>3</v>
      </c>
      <c r="AN22" s="147" t="s">
        <v>3</v>
      </c>
      <c r="AO22" s="147" t="s">
        <v>3</v>
      </c>
      <c r="AP22" s="147" t="s">
        <v>3</v>
      </c>
      <c r="AQ22" s="147" t="s">
        <v>3</v>
      </c>
      <c r="AR22" s="147" t="s">
        <v>3</v>
      </c>
      <c r="AS22" s="147" t="s">
        <v>3</v>
      </c>
      <c r="AT22" s="147" t="s">
        <v>3</v>
      </c>
      <c r="AU22" s="151" t="s">
        <v>3</v>
      </c>
      <c r="AV22" s="147" t="s">
        <v>1641</v>
      </c>
    </row>
    <row r="23" spans="1:48" ht="120">
      <c r="A23" s="147" t="s">
        <v>1547</v>
      </c>
      <c r="B23" s="147" t="s">
        <v>1506</v>
      </c>
      <c r="C23" s="147" t="s">
        <v>3</v>
      </c>
      <c r="D23" s="147" t="s">
        <v>1573</v>
      </c>
      <c r="E23" s="148">
        <v>2019</v>
      </c>
      <c r="F23" s="147" t="s">
        <v>1</v>
      </c>
      <c r="G23" s="147" t="s">
        <v>1642</v>
      </c>
      <c r="H23" s="147" t="s">
        <v>1573</v>
      </c>
      <c r="I23" s="147" t="s">
        <v>3</v>
      </c>
      <c r="J23" s="149" t="s">
        <v>1575</v>
      </c>
      <c r="K23" s="149" t="s">
        <v>3</v>
      </c>
      <c r="L23" s="147" t="s">
        <v>1576</v>
      </c>
      <c r="M23" s="147" t="s">
        <v>1553</v>
      </c>
      <c r="N23" s="147" t="s">
        <v>1506</v>
      </c>
      <c r="O23" s="147" t="s">
        <v>8</v>
      </c>
      <c r="P23" s="147" t="s">
        <v>1643</v>
      </c>
      <c r="Q23" s="149" t="s">
        <v>1575</v>
      </c>
      <c r="R23" s="150">
        <v>8282.94</v>
      </c>
      <c r="S23" s="148">
        <v>8282.94</v>
      </c>
      <c r="T23" s="149" t="s">
        <v>1575</v>
      </c>
      <c r="U23" s="147" t="s">
        <v>3</v>
      </c>
      <c r="V23" s="147" t="s">
        <v>1642</v>
      </c>
      <c r="W23" s="148">
        <v>40078665</v>
      </c>
      <c r="X23" s="147" t="s">
        <v>3</v>
      </c>
      <c r="Y23" s="147" t="s">
        <v>3</v>
      </c>
      <c r="Z23" s="148">
        <v>1</v>
      </c>
      <c r="AA23" s="147" t="s">
        <v>1555</v>
      </c>
      <c r="AB23" s="147" t="s">
        <v>3</v>
      </c>
      <c r="AC23" s="147" t="s">
        <v>1556</v>
      </c>
      <c r="AD23" s="147" t="s">
        <v>3</v>
      </c>
      <c r="AE23" s="147" t="s">
        <v>1557</v>
      </c>
      <c r="AF23" s="147" t="s">
        <v>1558</v>
      </c>
      <c r="AG23" s="147" t="s">
        <v>1644</v>
      </c>
      <c r="AH23" s="147" t="s">
        <v>3</v>
      </c>
      <c r="AI23" s="147" t="s">
        <v>1645</v>
      </c>
      <c r="AJ23" s="147" t="s">
        <v>3</v>
      </c>
      <c r="AK23" s="147" t="s">
        <v>1580</v>
      </c>
      <c r="AL23" s="147" t="s">
        <v>3</v>
      </c>
      <c r="AM23" s="147" t="s">
        <v>3</v>
      </c>
      <c r="AN23" s="147" t="s">
        <v>3</v>
      </c>
      <c r="AO23" s="147" t="s">
        <v>3</v>
      </c>
      <c r="AP23" s="147" t="s">
        <v>3</v>
      </c>
      <c r="AQ23" s="147" t="s">
        <v>3</v>
      </c>
      <c r="AR23" s="147" t="s">
        <v>3</v>
      </c>
      <c r="AS23" s="147" t="s">
        <v>3</v>
      </c>
      <c r="AT23" s="147" t="s">
        <v>3</v>
      </c>
      <c r="AU23" s="151" t="s">
        <v>3</v>
      </c>
      <c r="AV23" s="147" t="s">
        <v>1646</v>
      </c>
    </row>
    <row r="24" spans="1:48" ht="105">
      <c r="A24" s="147" t="s">
        <v>1547</v>
      </c>
      <c r="B24" s="147" t="s">
        <v>1506</v>
      </c>
      <c r="C24" s="147" t="s">
        <v>3</v>
      </c>
      <c r="D24" s="147" t="s">
        <v>1573</v>
      </c>
      <c r="E24" s="148">
        <v>2019</v>
      </c>
      <c r="F24" s="147" t="s">
        <v>1</v>
      </c>
      <c r="G24" s="147" t="s">
        <v>1647</v>
      </c>
      <c r="H24" s="147" t="s">
        <v>1573</v>
      </c>
      <c r="I24" s="147" t="s">
        <v>3</v>
      </c>
      <c r="J24" s="149" t="s">
        <v>1575</v>
      </c>
      <c r="K24" s="149" t="s">
        <v>3</v>
      </c>
      <c r="L24" s="147" t="s">
        <v>1576</v>
      </c>
      <c r="M24" s="147" t="s">
        <v>1553</v>
      </c>
      <c r="N24" s="147" t="s">
        <v>1506</v>
      </c>
      <c r="O24" s="147" t="s">
        <v>8</v>
      </c>
      <c r="P24" s="147" t="s">
        <v>1648</v>
      </c>
      <c r="Q24" s="149" t="s">
        <v>1575</v>
      </c>
      <c r="R24" s="150">
        <v>8282.94</v>
      </c>
      <c r="S24" s="148">
        <v>8282.94</v>
      </c>
      <c r="T24" s="149" t="s">
        <v>1575</v>
      </c>
      <c r="U24" s="147" t="s">
        <v>3</v>
      </c>
      <c r="V24" s="147" t="s">
        <v>1647</v>
      </c>
      <c r="W24" s="148">
        <v>40078710</v>
      </c>
      <c r="X24" s="147" t="s">
        <v>3</v>
      </c>
      <c r="Y24" s="147" t="s">
        <v>3</v>
      </c>
      <c r="Z24" s="148">
        <v>1</v>
      </c>
      <c r="AA24" s="147" t="s">
        <v>1555</v>
      </c>
      <c r="AB24" s="147" t="s">
        <v>3</v>
      </c>
      <c r="AC24" s="147" t="s">
        <v>1556</v>
      </c>
      <c r="AD24" s="147" t="s">
        <v>3</v>
      </c>
      <c r="AE24" s="147" t="s">
        <v>1557</v>
      </c>
      <c r="AF24" s="147" t="s">
        <v>1558</v>
      </c>
      <c r="AG24" s="147" t="s">
        <v>1649</v>
      </c>
      <c r="AH24" s="147" t="s">
        <v>3</v>
      </c>
      <c r="AI24" s="147" t="s">
        <v>1650</v>
      </c>
      <c r="AJ24" s="147" t="s">
        <v>3</v>
      </c>
      <c r="AK24" s="147" t="s">
        <v>1580</v>
      </c>
      <c r="AL24" s="147" t="s">
        <v>3</v>
      </c>
      <c r="AM24" s="147" t="s">
        <v>3</v>
      </c>
      <c r="AN24" s="147" t="s">
        <v>3</v>
      </c>
      <c r="AO24" s="147" t="s">
        <v>3</v>
      </c>
      <c r="AP24" s="147" t="s">
        <v>3</v>
      </c>
      <c r="AQ24" s="147" t="s">
        <v>3</v>
      </c>
      <c r="AR24" s="147" t="s">
        <v>3</v>
      </c>
      <c r="AS24" s="147" t="s">
        <v>3</v>
      </c>
      <c r="AT24" s="147" t="s">
        <v>3</v>
      </c>
      <c r="AU24" s="151" t="s">
        <v>3</v>
      </c>
      <c r="AV24" s="147" t="s">
        <v>1651</v>
      </c>
    </row>
    <row r="25" spans="1:48" ht="120">
      <c r="A25" s="147" t="s">
        <v>1547</v>
      </c>
      <c r="B25" s="147" t="s">
        <v>1506</v>
      </c>
      <c r="C25" s="147" t="s">
        <v>3</v>
      </c>
      <c r="D25" s="147" t="s">
        <v>1573</v>
      </c>
      <c r="E25" s="148">
        <v>2019</v>
      </c>
      <c r="F25" s="147" t="s">
        <v>1</v>
      </c>
      <c r="G25" s="147" t="s">
        <v>1652</v>
      </c>
      <c r="H25" s="147" t="s">
        <v>1573</v>
      </c>
      <c r="I25" s="147" t="s">
        <v>3</v>
      </c>
      <c r="J25" s="149" t="s">
        <v>1575</v>
      </c>
      <c r="K25" s="149" t="s">
        <v>3</v>
      </c>
      <c r="L25" s="147" t="s">
        <v>1576</v>
      </c>
      <c r="M25" s="147" t="s">
        <v>1553</v>
      </c>
      <c r="N25" s="147" t="s">
        <v>1506</v>
      </c>
      <c r="O25" s="147" t="s">
        <v>8</v>
      </c>
      <c r="P25" s="147" t="s">
        <v>1653</v>
      </c>
      <c r="Q25" s="149" t="s">
        <v>1575</v>
      </c>
      <c r="R25" s="150">
        <v>8282.94</v>
      </c>
      <c r="S25" s="148">
        <v>8282.94</v>
      </c>
      <c r="T25" s="149" t="s">
        <v>1575</v>
      </c>
      <c r="U25" s="147" t="s">
        <v>3</v>
      </c>
      <c r="V25" s="147" t="s">
        <v>1652</v>
      </c>
      <c r="W25" s="148">
        <v>40078755</v>
      </c>
      <c r="X25" s="147" t="s">
        <v>3</v>
      </c>
      <c r="Y25" s="147" t="s">
        <v>3</v>
      </c>
      <c r="Z25" s="148">
        <v>1</v>
      </c>
      <c r="AA25" s="147" t="s">
        <v>1555</v>
      </c>
      <c r="AB25" s="147" t="s">
        <v>3</v>
      </c>
      <c r="AC25" s="147" t="s">
        <v>1556</v>
      </c>
      <c r="AD25" s="147" t="s">
        <v>3</v>
      </c>
      <c r="AE25" s="147" t="s">
        <v>1557</v>
      </c>
      <c r="AF25" s="147" t="s">
        <v>1558</v>
      </c>
      <c r="AG25" s="147" t="s">
        <v>1654</v>
      </c>
      <c r="AH25" s="147" t="s">
        <v>3</v>
      </c>
      <c r="AI25" s="147" t="s">
        <v>1655</v>
      </c>
      <c r="AJ25" s="147" t="s">
        <v>3</v>
      </c>
      <c r="AK25" s="147" t="s">
        <v>1580</v>
      </c>
      <c r="AL25" s="147" t="s">
        <v>3</v>
      </c>
      <c r="AM25" s="147" t="s">
        <v>3</v>
      </c>
      <c r="AN25" s="147" t="s">
        <v>3</v>
      </c>
      <c r="AO25" s="147" t="s">
        <v>3</v>
      </c>
      <c r="AP25" s="147" t="s">
        <v>3</v>
      </c>
      <c r="AQ25" s="147" t="s">
        <v>3</v>
      </c>
      <c r="AR25" s="147" t="s">
        <v>3</v>
      </c>
      <c r="AS25" s="147" t="s">
        <v>3</v>
      </c>
      <c r="AT25" s="147" t="s">
        <v>3</v>
      </c>
      <c r="AU25" s="151" t="s">
        <v>3</v>
      </c>
      <c r="AV25" s="147" t="s">
        <v>1656</v>
      </c>
    </row>
    <row r="26" spans="1:48" ht="120">
      <c r="A26" s="147" t="s">
        <v>1547</v>
      </c>
      <c r="B26" s="147" t="s">
        <v>1506</v>
      </c>
      <c r="C26" s="147" t="s">
        <v>3</v>
      </c>
      <c r="D26" s="147" t="s">
        <v>1573</v>
      </c>
      <c r="E26" s="148">
        <v>2019</v>
      </c>
      <c r="F26" s="147" t="s">
        <v>1</v>
      </c>
      <c r="G26" s="147" t="s">
        <v>1657</v>
      </c>
      <c r="H26" s="147" t="s">
        <v>1573</v>
      </c>
      <c r="I26" s="147" t="s">
        <v>3</v>
      </c>
      <c r="J26" s="149" t="s">
        <v>1575</v>
      </c>
      <c r="K26" s="149" t="s">
        <v>3</v>
      </c>
      <c r="L26" s="147" t="s">
        <v>1576</v>
      </c>
      <c r="M26" s="147" t="s">
        <v>1553</v>
      </c>
      <c r="N26" s="147" t="s">
        <v>1506</v>
      </c>
      <c r="O26" s="147" t="s">
        <v>8</v>
      </c>
      <c r="P26" s="147" t="s">
        <v>1658</v>
      </c>
      <c r="Q26" s="149" t="s">
        <v>1575</v>
      </c>
      <c r="R26" s="150">
        <v>8282.94</v>
      </c>
      <c r="S26" s="148">
        <v>8282.94</v>
      </c>
      <c r="T26" s="149" t="s">
        <v>1575</v>
      </c>
      <c r="U26" s="147" t="s">
        <v>3</v>
      </c>
      <c r="V26" s="147" t="s">
        <v>1657</v>
      </c>
      <c r="W26" s="148">
        <v>40078796</v>
      </c>
      <c r="X26" s="147" t="s">
        <v>3</v>
      </c>
      <c r="Y26" s="147" t="s">
        <v>3</v>
      </c>
      <c r="Z26" s="148">
        <v>1</v>
      </c>
      <c r="AA26" s="147" t="s">
        <v>1555</v>
      </c>
      <c r="AB26" s="147" t="s">
        <v>3</v>
      </c>
      <c r="AC26" s="147" t="s">
        <v>1556</v>
      </c>
      <c r="AD26" s="147" t="s">
        <v>3</v>
      </c>
      <c r="AE26" s="147" t="s">
        <v>1557</v>
      </c>
      <c r="AF26" s="147" t="s">
        <v>1558</v>
      </c>
      <c r="AG26" s="147" t="s">
        <v>1659</v>
      </c>
      <c r="AH26" s="147" t="s">
        <v>3</v>
      </c>
      <c r="AI26" s="147" t="s">
        <v>1660</v>
      </c>
      <c r="AJ26" s="147" t="s">
        <v>3</v>
      </c>
      <c r="AK26" s="147" t="s">
        <v>1580</v>
      </c>
      <c r="AL26" s="147" t="s">
        <v>3</v>
      </c>
      <c r="AM26" s="147" t="s">
        <v>3</v>
      </c>
      <c r="AN26" s="147" t="s">
        <v>3</v>
      </c>
      <c r="AO26" s="147" t="s">
        <v>3</v>
      </c>
      <c r="AP26" s="147" t="s">
        <v>3</v>
      </c>
      <c r="AQ26" s="147" t="s">
        <v>3</v>
      </c>
      <c r="AR26" s="147" t="s">
        <v>3</v>
      </c>
      <c r="AS26" s="147" t="s">
        <v>3</v>
      </c>
      <c r="AT26" s="147" t="s">
        <v>3</v>
      </c>
      <c r="AU26" s="151" t="s">
        <v>3</v>
      </c>
      <c r="AV26" s="147" t="s">
        <v>1661</v>
      </c>
    </row>
    <row r="27" spans="1:48" ht="120">
      <c r="A27" s="147" t="s">
        <v>1547</v>
      </c>
      <c r="B27" s="147" t="s">
        <v>1506</v>
      </c>
      <c r="C27" s="147" t="s">
        <v>3</v>
      </c>
      <c r="D27" s="147" t="s">
        <v>1573</v>
      </c>
      <c r="E27" s="148">
        <v>2019</v>
      </c>
      <c r="F27" s="147" t="s">
        <v>1</v>
      </c>
      <c r="G27" s="147" t="s">
        <v>1662</v>
      </c>
      <c r="H27" s="147" t="s">
        <v>1573</v>
      </c>
      <c r="I27" s="147" t="s">
        <v>3</v>
      </c>
      <c r="J27" s="149" t="s">
        <v>1575</v>
      </c>
      <c r="K27" s="149" t="s">
        <v>3</v>
      </c>
      <c r="L27" s="147" t="s">
        <v>1576</v>
      </c>
      <c r="M27" s="147" t="s">
        <v>1553</v>
      </c>
      <c r="N27" s="147" t="s">
        <v>1506</v>
      </c>
      <c r="O27" s="147" t="s">
        <v>8</v>
      </c>
      <c r="P27" s="147" t="s">
        <v>1663</v>
      </c>
      <c r="Q27" s="149" t="s">
        <v>1575</v>
      </c>
      <c r="R27" s="150">
        <v>8282.94</v>
      </c>
      <c r="S27" s="148">
        <v>8282.94</v>
      </c>
      <c r="T27" s="149" t="s">
        <v>1575</v>
      </c>
      <c r="U27" s="147" t="s">
        <v>3</v>
      </c>
      <c r="V27" s="147" t="s">
        <v>1662</v>
      </c>
      <c r="W27" s="148">
        <v>40078837</v>
      </c>
      <c r="X27" s="147" t="s">
        <v>3</v>
      </c>
      <c r="Y27" s="147" t="s">
        <v>3</v>
      </c>
      <c r="Z27" s="148">
        <v>1</v>
      </c>
      <c r="AA27" s="147" t="s">
        <v>1555</v>
      </c>
      <c r="AB27" s="147" t="s">
        <v>3</v>
      </c>
      <c r="AC27" s="147" t="s">
        <v>1556</v>
      </c>
      <c r="AD27" s="147" t="s">
        <v>3</v>
      </c>
      <c r="AE27" s="147" t="s">
        <v>1557</v>
      </c>
      <c r="AF27" s="147" t="s">
        <v>1558</v>
      </c>
      <c r="AG27" s="147" t="s">
        <v>1604</v>
      </c>
      <c r="AH27" s="147" t="s">
        <v>3</v>
      </c>
      <c r="AI27" s="147" t="s">
        <v>1664</v>
      </c>
      <c r="AJ27" s="147" t="s">
        <v>3</v>
      </c>
      <c r="AK27" s="147" t="s">
        <v>1580</v>
      </c>
      <c r="AL27" s="147" t="s">
        <v>3</v>
      </c>
      <c r="AM27" s="147" t="s">
        <v>3</v>
      </c>
      <c r="AN27" s="147" t="s">
        <v>3</v>
      </c>
      <c r="AO27" s="147" t="s">
        <v>3</v>
      </c>
      <c r="AP27" s="147" t="s">
        <v>3</v>
      </c>
      <c r="AQ27" s="147" t="s">
        <v>3</v>
      </c>
      <c r="AR27" s="147" t="s">
        <v>3</v>
      </c>
      <c r="AS27" s="147" t="s">
        <v>3</v>
      </c>
      <c r="AT27" s="147" t="s">
        <v>3</v>
      </c>
      <c r="AU27" s="151" t="s">
        <v>3</v>
      </c>
      <c r="AV27" s="147" t="s">
        <v>1606</v>
      </c>
    </row>
    <row r="28" spans="1:48" ht="120">
      <c r="A28" s="147" t="s">
        <v>1547</v>
      </c>
      <c r="B28" s="147" t="s">
        <v>1506</v>
      </c>
      <c r="C28" s="147" t="s">
        <v>3</v>
      </c>
      <c r="D28" s="147" t="s">
        <v>1665</v>
      </c>
      <c r="E28" s="148">
        <v>2020</v>
      </c>
      <c r="F28" s="147" t="s">
        <v>1</v>
      </c>
      <c r="G28" s="147" t="s">
        <v>1666</v>
      </c>
      <c r="H28" s="147" t="s">
        <v>1665</v>
      </c>
      <c r="I28" s="147" t="s">
        <v>3</v>
      </c>
      <c r="J28" s="149" t="s">
        <v>985</v>
      </c>
      <c r="K28" s="149" t="s">
        <v>3</v>
      </c>
      <c r="L28" s="147" t="s">
        <v>1667</v>
      </c>
      <c r="M28" s="147" t="s">
        <v>1553</v>
      </c>
      <c r="N28" s="147" t="s">
        <v>1506</v>
      </c>
      <c r="O28" s="147" t="s">
        <v>8</v>
      </c>
      <c r="P28" s="147" t="s">
        <v>1668</v>
      </c>
      <c r="Q28" s="149" t="s">
        <v>985</v>
      </c>
      <c r="R28" s="150">
        <v>9207.6</v>
      </c>
      <c r="S28" s="148">
        <v>9207.6</v>
      </c>
      <c r="T28" s="149" t="s">
        <v>985</v>
      </c>
      <c r="U28" s="147" t="s">
        <v>3</v>
      </c>
      <c r="V28" s="147" t="s">
        <v>1666</v>
      </c>
      <c r="W28" s="148">
        <v>51461617</v>
      </c>
      <c r="X28" s="147" t="s">
        <v>3</v>
      </c>
      <c r="Y28" s="147" t="s">
        <v>3</v>
      </c>
      <c r="Z28" s="148">
        <v>1</v>
      </c>
      <c r="AA28" s="147" t="s">
        <v>1555</v>
      </c>
      <c r="AB28" s="147" t="s">
        <v>3</v>
      </c>
      <c r="AC28" s="147" t="s">
        <v>1556</v>
      </c>
      <c r="AD28" s="147" t="s">
        <v>3</v>
      </c>
      <c r="AE28" s="147" t="s">
        <v>1557</v>
      </c>
      <c r="AF28" s="147" t="s">
        <v>1558</v>
      </c>
      <c r="AG28" s="147" t="s">
        <v>1669</v>
      </c>
      <c r="AH28" s="147" t="s">
        <v>3</v>
      </c>
      <c r="AI28" s="147" t="s">
        <v>3</v>
      </c>
      <c r="AJ28" s="147" t="s">
        <v>3</v>
      </c>
      <c r="AK28" s="147" t="s">
        <v>1580</v>
      </c>
      <c r="AL28" s="147" t="s">
        <v>3</v>
      </c>
      <c r="AM28" s="147" t="s">
        <v>3</v>
      </c>
      <c r="AN28" s="147" t="s">
        <v>3</v>
      </c>
      <c r="AO28" s="147" t="s">
        <v>3</v>
      </c>
      <c r="AP28" s="147" t="s">
        <v>3</v>
      </c>
      <c r="AQ28" s="147" t="s">
        <v>3</v>
      </c>
      <c r="AR28" s="147" t="s">
        <v>3</v>
      </c>
      <c r="AS28" s="147" t="s">
        <v>3</v>
      </c>
      <c r="AT28" s="147" t="s">
        <v>3</v>
      </c>
      <c r="AU28" s="151" t="s">
        <v>3</v>
      </c>
      <c r="AV28" s="147" t="s">
        <v>1670</v>
      </c>
    </row>
    <row r="29" spans="1:48" s="142" customFormat="1" ht="135">
      <c r="A29" s="155" t="s">
        <v>1547</v>
      </c>
      <c r="B29" s="155" t="s">
        <v>1506</v>
      </c>
      <c r="C29" s="155" t="s">
        <v>3</v>
      </c>
      <c r="D29" s="155" t="s">
        <v>1671</v>
      </c>
      <c r="E29" s="150">
        <v>0</v>
      </c>
      <c r="F29" s="155" t="s">
        <v>16</v>
      </c>
      <c r="G29" s="155" t="s">
        <v>1672</v>
      </c>
      <c r="H29" s="155" t="s">
        <v>1671</v>
      </c>
      <c r="I29" s="155" t="s">
        <v>1673</v>
      </c>
      <c r="J29" s="156" t="s">
        <v>1674</v>
      </c>
      <c r="K29" s="156" t="s">
        <v>3</v>
      </c>
      <c r="L29" s="155" t="s">
        <v>1675</v>
      </c>
      <c r="M29" s="155" t="s">
        <v>1553</v>
      </c>
      <c r="N29" s="155" t="s">
        <v>1506</v>
      </c>
      <c r="O29" s="155" t="s">
        <v>8</v>
      </c>
      <c r="P29" s="155" t="s">
        <v>1676</v>
      </c>
      <c r="Q29" s="156" t="s">
        <v>1674</v>
      </c>
      <c r="R29" s="150"/>
      <c r="S29" s="150">
        <v>0</v>
      </c>
      <c r="T29" s="156" t="s">
        <v>1674</v>
      </c>
      <c r="U29" s="155" t="s">
        <v>1675</v>
      </c>
      <c r="V29" s="155" t="s">
        <v>1672</v>
      </c>
      <c r="W29" s="150"/>
      <c r="X29" s="155" t="s">
        <v>3</v>
      </c>
      <c r="Y29" s="155" t="s">
        <v>3</v>
      </c>
      <c r="Z29" s="150">
        <v>1</v>
      </c>
      <c r="AA29" s="155" t="s">
        <v>1555</v>
      </c>
      <c r="AB29" s="155" t="s">
        <v>3</v>
      </c>
      <c r="AC29" s="155" t="s">
        <v>1677</v>
      </c>
      <c r="AD29" s="155" t="s">
        <v>1677</v>
      </c>
      <c r="AE29" s="155" t="s">
        <v>1557</v>
      </c>
      <c r="AF29" s="155" t="s">
        <v>1558</v>
      </c>
      <c r="AG29" s="155" t="s">
        <v>1678</v>
      </c>
      <c r="AH29" s="155" t="s">
        <v>3</v>
      </c>
      <c r="AI29" s="155" t="s">
        <v>3</v>
      </c>
      <c r="AJ29" s="155" t="s">
        <v>3</v>
      </c>
      <c r="AK29" s="155" t="s">
        <v>1561</v>
      </c>
      <c r="AL29" s="155" t="s">
        <v>3</v>
      </c>
      <c r="AM29" s="155" t="s">
        <v>3</v>
      </c>
      <c r="AN29" s="155" t="s">
        <v>3</v>
      </c>
      <c r="AO29" s="155" t="s">
        <v>3</v>
      </c>
      <c r="AP29" s="155" t="s">
        <v>3</v>
      </c>
      <c r="AQ29" s="155" t="s">
        <v>3</v>
      </c>
      <c r="AR29" s="155" t="s">
        <v>3</v>
      </c>
      <c r="AS29" s="155" t="s">
        <v>3</v>
      </c>
      <c r="AT29" s="155" t="s">
        <v>3</v>
      </c>
      <c r="AU29" s="157" t="s">
        <v>3</v>
      </c>
      <c r="AV29" s="158" t="s">
        <v>1679</v>
      </c>
    </row>
    <row r="30" spans="1:48" ht="105">
      <c r="A30" s="147" t="s">
        <v>1547</v>
      </c>
      <c r="B30" s="147" t="s">
        <v>1506</v>
      </c>
      <c r="C30" s="147" t="s">
        <v>3</v>
      </c>
      <c r="D30" s="147" t="s">
        <v>1665</v>
      </c>
      <c r="E30" s="148">
        <v>2023</v>
      </c>
      <c r="F30" s="147" t="s">
        <v>1</v>
      </c>
      <c r="G30" s="147" t="s">
        <v>1680</v>
      </c>
      <c r="H30" s="147" t="s">
        <v>1665</v>
      </c>
      <c r="I30" s="147" t="s">
        <v>3</v>
      </c>
      <c r="J30" s="149" t="s">
        <v>1681</v>
      </c>
      <c r="K30" s="149" t="s">
        <v>3</v>
      </c>
      <c r="L30" s="147" t="s">
        <v>1682</v>
      </c>
      <c r="M30" s="147" t="s">
        <v>1553</v>
      </c>
      <c r="N30" s="147" t="s">
        <v>1506</v>
      </c>
      <c r="O30" s="147" t="s">
        <v>8</v>
      </c>
      <c r="P30" s="147" t="s">
        <v>1683</v>
      </c>
      <c r="Q30" s="149" t="s">
        <v>1681</v>
      </c>
      <c r="R30" s="150">
        <v>8637.2999999999993</v>
      </c>
      <c r="S30" s="148">
        <v>8637.2999999999993</v>
      </c>
      <c r="T30" s="149" t="s">
        <v>1681</v>
      </c>
      <c r="U30" s="147" t="s">
        <v>3</v>
      </c>
      <c r="V30" s="147" t="s">
        <v>1680</v>
      </c>
      <c r="W30" s="148">
        <v>71996453</v>
      </c>
      <c r="X30" s="147" t="s">
        <v>3</v>
      </c>
      <c r="Y30" s="147" t="s">
        <v>3</v>
      </c>
      <c r="Z30" s="148">
        <v>1</v>
      </c>
      <c r="AA30" s="147" t="s">
        <v>1555</v>
      </c>
      <c r="AB30" s="147" t="s">
        <v>3</v>
      </c>
      <c r="AC30" s="147" t="s">
        <v>1556</v>
      </c>
      <c r="AD30" s="147" t="s">
        <v>3</v>
      </c>
      <c r="AE30" s="147" t="s">
        <v>1557</v>
      </c>
      <c r="AF30" s="147" t="s">
        <v>1558</v>
      </c>
      <c r="AG30" s="147" t="s">
        <v>1684</v>
      </c>
      <c r="AH30" s="147" t="s">
        <v>3</v>
      </c>
      <c r="AI30" s="147" t="s">
        <v>3</v>
      </c>
      <c r="AJ30" s="147" t="s">
        <v>3</v>
      </c>
      <c r="AK30" s="147" t="s">
        <v>1580</v>
      </c>
      <c r="AL30" s="147" t="s">
        <v>3</v>
      </c>
      <c r="AM30" s="147" t="s">
        <v>3</v>
      </c>
      <c r="AN30" s="147" t="s">
        <v>3</v>
      </c>
      <c r="AO30" s="147" t="s">
        <v>3</v>
      </c>
      <c r="AP30" s="147" t="s">
        <v>3</v>
      </c>
      <c r="AQ30" s="147" t="s">
        <v>3</v>
      </c>
      <c r="AR30" s="147" t="s">
        <v>3</v>
      </c>
      <c r="AS30" s="147" t="s">
        <v>3</v>
      </c>
      <c r="AT30" s="147" t="s">
        <v>3</v>
      </c>
      <c r="AU30" s="151" t="s">
        <v>3</v>
      </c>
      <c r="AV30" s="147" t="s">
        <v>1685</v>
      </c>
    </row>
    <row r="31" spans="1:48" ht="15.75">
      <c r="R31" s="159">
        <f>SUM(R8:R30)</f>
        <v>206581.40000000002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0"/>
  <sheetViews>
    <sheetView topLeftCell="O1" workbookViewId="0">
      <selection activeCell="AG7" sqref="AG7"/>
    </sheetView>
  </sheetViews>
  <sheetFormatPr defaultRowHeight="15"/>
  <cols>
    <col min="4" max="4" width="20.42578125" customWidth="1"/>
    <col min="7" max="7" width="14.42578125" customWidth="1"/>
    <col min="8" max="8" width="17.140625" customWidth="1"/>
    <col min="12" max="12" width="15.42578125" customWidth="1"/>
    <col min="18" max="18" width="8.7109375" style="165"/>
    <col min="21" max="21" width="13.85546875" customWidth="1"/>
    <col min="23" max="23" width="14.85546875" customWidth="1"/>
    <col min="32" max="32" width="15.5703125" customWidth="1"/>
    <col min="33" max="33" width="11.5703125" customWidth="1"/>
    <col min="47" max="47" width="17.85546875" customWidth="1"/>
    <col min="48" max="48" width="15.140625" customWidth="1"/>
  </cols>
  <sheetData>
    <row r="2" spans="1:48" s="6" customFormat="1" ht="15.75" customHeight="1">
      <c r="A2" s="6" t="s">
        <v>1503</v>
      </c>
      <c r="R2" s="142"/>
    </row>
    <row r="3" spans="1:48" s="6" customFormat="1">
      <c r="A3" s="160" t="s">
        <v>1504</v>
      </c>
      <c r="B3" s="160" t="s">
        <v>1505</v>
      </c>
      <c r="C3" s="160" t="s">
        <v>1506</v>
      </c>
      <c r="D3" s="160" t="s">
        <v>1507</v>
      </c>
      <c r="E3" s="160" t="s">
        <v>1508</v>
      </c>
      <c r="F3" s="160" t="s">
        <v>16</v>
      </c>
      <c r="G3" s="160" t="s">
        <v>1509</v>
      </c>
      <c r="H3" s="160" t="s">
        <v>1507</v>
      </c>
      <c r="I3" s="160" t="s">
        <v>1510</v>
      </c>
      <c r="J3" s="160" t="s">
        <v>1511</v>
      </c>
      <c r="K3" s="160" t="s">
        <v>1512</v>
      </c>
      <c r="L3" s="160" t="s">
        <v>1513</v>
      </c>
      <c r="M3" s="160" t="s">
        <v>1514</v>
      </c>
      <c r="N3" s="160" t="s">
        <v>1515</v>
      </c>
      <c r="O3" s="160" t="s">
        <v>1516</v>
      </c>
      <c r="P3" s="160" t="s">
        <v>1509</v>
      </c>
      <c r="Q3" s="160" t="s">
        <v>1517</v>
      </c>
      <c r="R3" s="161" t="s">
        <v>1518</v>
      </c>
      <c r="S3" s="160" t="s">
        <v>1519</v>
      </c>
      <c r="T3" s="160" t="s">
        <v>1520</v>
      </c>
      <c r="U3" s="160" t="s">
        <v>1513</v>
      </c>
      <c r="V3" s="160" t="s">
        <v>1521</v>
      </c>
      <c r="W3" s="160" t="s">
        <v>1522</v>
      </c>
      <c r="X3" s="160" t="s">
        <v>1686</v>
      </c>
      <c r="Y3" s="160" t="s">
        <v>1524</v>
      </c>
      <c r="Z3" s="160" t="s">
        <v>1525</v>
      </c>
      <c r="AA3" s="160" t="s">
        <v>1526</v>
      </c>
      <c r="AB3" s="160" t="s">
        <v>1527</v>
      </c>
      <c r="AC3" s="160" t="s">
        <v>1528</v>
      </c>
      <c r="AD3" s="160" t="s">
        <v>1528</v>
      </c>
      <c r="AE3" s="160" t="s">
        <v>1529</v>
      </c>
      <c r="AF3" s="160" t="s">
        <v>1530</v>
      </c>
      <c r="AG3" s="160" t="s">
        <v>1531</v>
      </c>
      <c r="AH3" s="160" t="s">
        <v>1532</v>
      </c>
      <c r="AI3" s="160" t="s">
        <v>1533</v>
      </c>
      <c r="AJ3" s="160" t="s">
        <v>1534</v>
      </c>
      <c r="AK3" s="160" t="s">
        <v>1535</v>
      </c>
      <c r="AL3" s="160" t="s">
        <v>1536</v>
      </c>
      <c r="AM3" s="160" t="s">
        <v>1537</v>
      </c>
      <c r="AN3" s="160" t="s">
        <v>1538</v>
      </c>
      <c r="AO3" s="160" t="s">
        <v>1539</v>
      </c>
      <c r="AP3" s="160" t="s">
        <v>1540</v>
      </c>
      <c r="AQ3" s="160" t="s">
        <v>1541</v>
      </c>
      <c r="AR3" s="160" t="s">
        <v>1542</v>
      </c>
      <c r="AS3" s="160" t="s">
        <v>1543</v>
      </c>
      <c r="AT3" s="160" t="s">
        <v>1544</v>
      </c>
      <c r="AU3" s="160" t="s">
        <v>1545</v>
      </c>
      <c r="AV3" s="6" t="s">
        <v>1546</v>
      </c>
    </row>
    <row r="4" spans="1:48" s="6" customFormat="1" ht="75">
      <c r="A4" s="1" t="s">
        <v>1547</v>
      </c>
      <c r="B4" s="1" t="s">
        <v>1506</v>
      </c>
      <c r="C4" s="1" t="s">
        <v>1</v>
      </c>
      <c r="D4" s="1" t="s">
        <v>1687</v>
      </c>
      <c r="E4" s="4">
        <v>0</v>
      </c>
      <c r="F4" s="1" t="s">
        <v>1</v>
      </c>
      <c r="G4" s="1" t="s">
        <v>1688</v>
      </c>
      <c r="H4" s="1" t="s">
        <v>1687</v>
      </c>
      <c r="I4" s="1" t="s">
        <v>3</v>
      </c>
      <c r="J4" s="3" t="s">
        <v>1689</v>
      </c>
      <c r="K4" s="3" t="s">
        <v>3</v>
      </c>
      <c r="L4" s="1" t="s">
        <v>1687</v>
      </c>
      <c r="M4" s="1" t="s">
        <v>1553</v>
      </c>
      <c r="N4" s="1" t="s">
        <v>1506</v>
      </c>
      <c r="O4" s="1" t="s">
        <v>8</v>
      </c>
      <c r="P4" s="1" t="s">
        <v>1690</v>
      </c>
      <c r="Q4" s="3" t="s">
        <v>1689</v>
      </c>
      <c r="R4" s="162">
        <v>3333.3</v>
      </c>
      <c r="S4" s="4">
        <v>3333.3</v>
      </c>
      <c r="T4" s="3" t="s">
        <v>1689</v>
      </c>
      <c r="U4" s="1" t="s">
        <v>1691</v>
      </c>
      <c r="V4" s="1" t="s">
        <v>1688</v>
      </c>
      <c r="W4" s="4">
        <v>39950567</v>
      </c>
      <c r="X4" s="1" t="s">
        <v>3</v>
      </c>
      <c r="Y4" s="1" t="s">
        <v>3</v>
      </c>
      <c r="Z4" s="4">
        <v>1</v>
      </c>
      <c r="AA4" s="1" t="s">
        <v>1555</v>
      </c>
      <c r="AB4" s="1" t="s">
        <v>1687</v>
      </c>
      <c r="AC4" s="1" t="s">
        <v>1692</v>
      </c>
      <c r="AD4" s="1" t="s">
        <v>1692</v>
      </c>
      <c r="AE4" s="1" t="s">
        <v>1557</v>
      </c>
      <c r="AF4" s="1" t="s">
        <v>1558</v>
      </c>
      <c r="AG4" s="1" t="s">
        <v>1693</v>
      </c>
      <c r="AH4" s="1" t="s">
        <v>3</v>
      </c>
      <c r="AI4" s="1" t="s">
        <v>3</v>
      </c>
      <c r="AJ4" s="1" t="s">
        <v>3</v>
      </c>
      <c r="AK4" s="1" t="s">
        <v>3</v>
      </c>
      <c r="AL4" s="1" t="s">
        <v>3</v>
      </c>
      <c r="AM4" s="1" t="s">
        <v>3</v>
      </c>
      <c r="AN4" s="1" t="s">
        <v>3</v>
      </c>
      <c r="AO4" s="1" t="s">
        <v>3</v>
      </c>
      <c r="AP4" s="1" t="s">
        <v>3</v>
      </c>
      <c r="AQ4" s="1" t="s">
        <v>3</v>
      </c>
      <c r="AR4" s="1" t="s">
        <v>3</v>
      </c>
      <c r="AS4" s="1" t="s">
        <v>3</v>
      </c>
      <c r="AT4" s="1" t="s">
        <v>3</v>
      </c>
      <c r="AU4" s="1" t="s">
        <v>3</v>
      </c>
      <c r="AV4" s="163" t="s">
        <v>1694</v>
      </c>
    </row>
    <row r="5" spans="1:48" s="6" customFormat="1" ht="75">
      <c r="A5" s="1" t="s">
        <v>1547</v>
      </c>
      <c r="B5" s="1" t="s">
        <v>1506</v>
      </c>
      <c r="C5" s="1" t="s">
        <v>1</v>
      </c>
      <c r="D5" s="1" t="s">
        <v>1687</v>
      </c>
      <c r="E5" s="4">
        <v>0</v>
      </c>
      <c r="F5" s="1" t="s">
        <v>1</v>
      </c>
      <c r="G5" s="1" t="s">
        <v>1695</v>
      </c>
      <c r="H5" s="1" t="s">
        <v>1687</v>
      </c>
      <c r="I5" s="1" t="s">
        <v>3</v>
      </c>
      <c r="J5" s="3" t="s">
        <v>1689</v>
      </c>
      <c r="K5" s="3" t="s">
        <v>3</v>
      </c>
      <c r="L5" s="1" t="s">
        <v>1687</v>
      </c>
      <c r="M5" s="1" t="s">
        <v>1553</v>
      </c>
      <c r="N5" s="1" t="s">
        <v>1506</v>
      </c>
      <c r="O5" s="1" t="s">
        <v>8</v>
      </c>
      <c r="P5" s="1" t="s">
        <v>1696</v>
      </c>
      <c r="Q5" s="3" t="s">
        <v>1689</v>
      </c>
      <c r="R5" s="162">
        <v>3333.3</v>
      </c>
      <c r="S5" s="4">
        <v>3333.3</v>
      </c>
      <c r="T5" s="3" t="s">
        <v>1689</v>
      </c>
      <c r="U5" s="1" t="s">
        <v>1691</v>
      </c>
      <c r="V5" s="1" t="s">
        <v>1695</v>
      </c>
      <c r="W5" s="4">
        <v>39950579</v>
      </c>
      <c r="X5" s="1" t="s">
        <v>3</v>
      </c>
      <c r="Y5" s="1" t="s">
        <v>3</v>
      </c>
      <c r="Z5" s="4">
        <v>1</v>
      </c>
      <c r="AA5" s="1" t="s">
        <v>1555</v>
      </c>
      <c r="AB5" s="1" t="s">
        <v>1687</v>
      </c>
      <c r="AC5" s="1" t="s">
        <v>1692</v>
      </c>
      <c r="AD5" s="1" t="s">
        <v>1692</v>
      </c>
      <c r="AE5" s="1" t="s">
        <v>1557</v>
      </c>
      <c r="AF5" s="1" t="s">
        <v>1558</v>
      </c>
      <c r="AG5" s="1" t="s">
        <v>1693</v>
      </c>
      <c r="AH5" s="1" t="s">
        <v>3</v>
      </c>
      <c r="AI5" s="1" t="s">
        <v>3</v>
      </c>
      <c r="AJ5" s="1" t="s">
        <v>3</v>
      </c>
      <c r="AK5" s="1" t="s">
        <v>3</v>
      </c>
      <c r="AL5" s="1" t="s">
        <v>3</v>
      </c>
      <c r="AM5" s="1" t="s">
        <v>3</v>
      </c>
      <c r="AN5" s="1" t="s">
        <v>3</v>
      </c>
      <c r="AO5" s="1" t="s">
        <v>3</v>
      </c>
      <c r="AP5" s="1" t="s">
        <v>3</v>
      </c>
      <c r="AQ5" s="1" t="s">
        <v>3</v>
      </c>
      <c r="AR5" s="1" t="s">
        <v>3</v>
      </c>
      <c r="AS5" s="1" t="s">
        <v>3</v>
      </c>
      <c r="AT5" s="1" t="s">
        <v>3</v>
      </c>
      <c r="AU5" s="1" t="s">
        <v>3</v>
      </c>
      <c r="AV5" s="163" t="s">
        <v>1694</v>
      </c>
    </row>
    <row r="6" spans="1:48" s="6" customFormat="1" ht="75">
      <c r="A6" s="1" t="s">
        <v>1547</v>
      </c>
      <c r="B6" s="1" t="s">
        <v>1506</v>
      </c>
      <c r="C6" s="1" t="s">
        <v>1</v>
      </c>
      <c r="D6" s="1" t="s">
        <v>1687</v>
      </c>
      <c r="E6" s="4">
        <v>0</v>
      </c>
      <c r="F6" s="1" t="s">
        <v>1</v>
      </c>
      <c r="G6" s="1" t="s">
        <v>1697</v>
      </c>
      <c r="H6" s="1" t="s">
        <v>1687</v>
      </c>
      <c r="I6" s="1" t="s">
        <v>3</v>
      </c>
      <c r="J6" s="3" t="s">
        <v>1689</v>
      </c>
      <c r="K6" s="3" t="s">
        <v>3</v>
      </c>
      <c r="L6" s="1" t="s">
        <v>1687</v>
      </c>
      <c r="M6" s="1" t="s">
        <v>1553</v>
      </c>
      <c r="N6" s="1" t="s">
        <v>1506</v>
      </c>
      <c r="O6" s="1" t="s">
        <v>8</v>
      </c>
      <c r="P6" s="1" t="s">
        <v>1698</v>
      </c>
      <c r="Q6" s="3" t="s">
        <v>1689</v>
      </c>
      <c r="R6" s="162">
        <v>3333.3</v>
      </c>
      <c r="S6" s="4">
        <v>3333.3</v>
      </c>
      <c r="T6" s="3" t="s">
        <v>1689</v>
      </c>
      <c r="U6" s="1" t="s">
        <v>1691</v>
      </c>
      <c r="V6" s="1" t="s">
        <v>1697</v>
      </c>
      <c r="W6" s="4">
        <v>39950592</v>
      </c>
      <c r="X6" s="1" t="s">
        <v>3</v>
      </c>
      <c r="Y6" s="1" t="s">
        <v>3</v>
      </c>
      <c r="Z6" s="4">
        <v>1</v>
      </c>
      <c r="AA6" s="1" t="s">
        <v>1555</v>
      </c>
      <c r="AB6" s="1" t="s">
        <v>1687</v>
      </c>
      <c r="AC6" s="1" t="s">
        <v>1692</v>
      </c>
      <c r="AD6" s="1" t="s">
        <v>1692</v>
      </c>
      <c r="AE6" s="1" t="s">
        <v>1557</v>
      </c>
      <c r="AF6" s="1" t="s">
        <v>1558</v>
      </c>
      <c r="AG6" s="1" t="s">
        <v>1693</v>
      </c>
      <c r="AH6" s="1" t="s">
        <v>3</v>
      </c>
      <c r="AI6" s="1" t="s">
        <v>3</v>
      </c>
      <c r="AJ6" s="1" t="s">
        <v>3</v>
      </c>
      <c r="AK6" s="1" t="s">
        <v>3</v>
      </c>
      <c r="AL6" s="1" t="s">
        <v>3</v>
      </c>
      <c r="AM6" s="1" t="s">
        <v>3</v>
      </c>
      <c r="AN6" s="1" t="s">
        <v>3</v>
      </c>
      <c r="AO6" s="1" t="s">
        <v>3</v>
      </c>
      <c r="AP6" s="1" t="s">
        <v>3</v>
      </c>
      <c r="AQ6" s="1" t="s">
        <v>3</v>
      </c>
      <c r="AR6" s="1" t="s">
        <v>3</v>
      </c>
      <c r="AS6" s="1" t="s">
        <v>3</v>
      </c>
      <c r="AT6" s="1" t="s">
        <v>3</v>
      </c>
      <c r="AU6" s="1" t="s">
        <v>3</v>
      </c>
      <c r="AV6" s="163" t="s">
        <v>1694</v>
      </c>
    </row>
    <row r="7" spans="1:48" s="6" customFormat="1" ht="75">
      <c r="A7" s="1" t="s">
        <v>1547</v>
      </c>
      <c r="B7" s="1" t="s">
        <v>1506</v>
      </c>
      <c r="C7" s="1" t="s">
        <v>1</v>
      </c>
      <c r="D7" s="1" t="s">
        <v>1687</v>
      </c>
      <c r="E7" s="4">
        <v>0</v>
      </c>
      <c r="F7" s="1" t="s">
        <v>1</v>
      </c>
      <c r="G7" s="1" t="s">
        <v>1699</v>
      </c>
      <c r="H7" s="1" t="s">
        <v>1687</v>
      </c>
      <c r="I7" s="1" t="s">
        <v>3</v>
      </c>
      <c r="J7" s="3" t="s">
        <v>1689</v>
      </c>
      <c r="K7" s="3" t="s">
        <v>3</v>
      </c>
      <c r="L7" s="1" t="s">
        <v>1687</v>
      </c>
      <c r="M7" s="1" t="s">
        <v>1553</v>
      </c>
      <c r="N7" s="1" t="s">
        <v>1506</v>
      </c>
      <c r="O7" s="1" t="s">
        <v>8</v>
      </c>
      <c r="P7" s="1" t="s">
        <v>1700</v>
      </c>
      <c r="Q7" s="3" t="s">
        <v>1689</v>
      </c>
      <c r="R7" s="162">
        <v>3333.3</v>
      </c>
      <c r="S7" s="4">
        <v>3333.3</v>
      </c>
      <c r="T7" s="3" t="s">
        <v>1689</v>
      </c>
      <c r="U7" s="1" t="s">
        <v>1691</v>
      </c>
      <c r="V7" s="1" t="s">
        <v>1699</v>
      </c>
      <c r="W7" s="4">
        <v>39950605</v>
      </c>
      <c r="X7" s="1" t="s">
        <v>3</v>
      </c>
      <c r="Y7" s="1" t="s">
        <v>3</v>
      </c>
      <c r="Z7" s="4">
        <v>1</v>
      </c>
      <c r="AA7" s="1" t="s">
        <v>1555</v>
      </c>
      <c r="AB7" s="1" t="s">
        <v>1687</v>
      </c>
      <c r="AC7" s="1" t="s">
        <v>1692</v>
      </c>
      <c r="AD7" s="1" t="s">
        <v>1692</v>
      </c>
      <c r="AE7" s="1" t="s">
        <v>1557</v>
      </c>
      <c r="AF7" s="1" t="s">
        <v>1558</v>
      </c>
      <c r="AG7" s="1" t="s">
        <v>1693</v>
      </c>
      <c r="AH7" s="1" t="s">
        <v>3</v>
      </c>
      <c r="AI7" s="1" t="s">
        <v>3</v>
      </c>
      <c r="AJ7" s="1" t="s">
        <v>3</v>
      </c>
      <c r="AK7" s="1" t="s">
        <v>3</v>
      </c>
      <c r="AL7" s="1" t="s">
        <v>3</v>
      </c>
      <c r="AM7" s="1" t="s">
        <v>3</v>
      </c>
      <c r="AN7" s="1" t="s">
        <v>3</v>
      </c>
      <c r="AO7" s="1" t="s">
        <v>3</v>
      </c>
      <c r="AP7" s="1" t="s">
        <v>3</v>
      </c>
      <c r="AQ7" s="1" t="s">
        <v>3</v>
      </c>
      <c r="AR7" s="1" t="s">
        <v>3</v>
      </c>
      <c r="AS7" s="1" t="s">
        <v>3</v>
      </c>
      <c r="AT7" s="1" t="s">
        <v>3</v>
      </c>
      <c r="AU7" s="1" t="s">
        <v>3</v>
      </c>
      <c r="AV7" s="163" t="s">
        <v>1694</v>
      </c>
    </row>
    <row r="8" spans="1:48" s="6" customFormat="1" ht="75">
      <c r="A8" s="1" t="s">
        <v>1547</v>
      </c>
      <c r="B8" s="1" t="s">
        <v>1506</v>
      </c>
      <c r="C8" s="1" t="s">
        <v>1</v>
      </c>
      <c r="D8" s="1" t="s">
        <v>1687</v>
      </c>
      <c r="E8" s="4">
        <v>0</v>
      </c>
      <c r="F8" s="1" t="s">
        <v>1</v>
      </c>
      <c r="G8" s="1" t="s">
        <v>1701</v>
      </c>
      <c r="H8" s="1" t="s">
        <v>1687</v>
      </c>
      <c r="I8" s="1" t="s">
        <v>3</v>
      </c>
      <c r="J8" s="3" t="s">
        <v>1689</v>
      </c>
      <c r="K8" s="3" t="s">
        <v>3</v>
      </c>
      <c r="L8" s="1" t="s">
        <v>1687</v>
      </c>
      <c r="M8" s="1" t="s">
        <v>1553</v>
      </c>
      <c r="N8" s="1" t="s">
        <v>1506</v>
      </c>
      <c r="O8" s="1" t="s">
        <v>8</v>
      </c>
      <c r="P8" s="1" t="s">
        <v>1702</v>
      </c>
      <c r="Q8" s="3" t="s">
        <v>1689</v>
      </c>
      <c r="R8" s="162">
        <v>3333.3</v>
      </c>
      <c r="S8" s="4">
        <v>3333.3</v>
      </c>
      <c r="T8" s="3" t="s">
        <v>1689</v>
      </c>
      <c r="U8" s="1" t="s">
        <v>1691</v>
      </c>
      <c r="V8" s="1" t="s">
        <v>1701</v>
      </c>
      <c r="W8" s="4">
        <v>39950618</v>
      </c>
      <c r="X8" s="1" t="s">
        <v>3</v>
      </c>
      <c r="Y8" s="1" t="s">
        <v>3</v>
      </c>
      <c r="Z8" s="4">
        <v>1</v>
      </c>
      <c r="AA8" s="1" t="s">
        <v>1555</v>
      </c>
      <c r="AB8" s="1" t="s">
        <v>1687</v>
      </c>
      <c r="AC8" s="1" t="s">
        <v>1692</v>
      </c>
      <c r="AD8" s="1" t="s">
        <v>1692</v>
      </c>
      <c r="AE8" s="1" t="s">
        <v>1557</v>
      </c>
      <c r="AF8" s="1" t="s">
        <v>1558</v>
      </c>
      <c r="AG8" s="1" t="s">
        <v>1693</v>
      </c>
      <c r="AH8" s="1" t="s">
        <v>3</v>
      </c>
      <c r="AI8" s="1" t="s">
        <v>3</v>
      </c>
      <c r="AJ8" s="1" t="s">
        <v>3</v>
      </c>
      <c r="AK8" s="1" t="s">
        <v>3</v>
      </c>
      <c r="AL8" s="1" t="s">
        <v>3</v>
      </c>
      <c r="AM8" s="1" t="s">
        <v>3</v>
      </c>
      <c r="AN8" s="1" t="s">
        <v>3</v>
      </c>
      <c r="AO8" s="1" t="s">
        <v>3</v>
      </c>
      <c r="AP8" s="1" t="s">
        <v>3</v>
      </c>
      <c r="AQ8" s="1" t="s">
        <v>3</v>
      </c>
      <c r="AR8" s="1" t="s">
        <v>3</v>
      </c>
      <c r="AS8" s="1" t="s">
        <v>3</v>
      </c>
      <c r="AT8" s="1" t="s">
        <v>3</v>
      </c>
      <c r="AU8" s="1" t="s">
        <v>3</v>
      </c>
      <c r="AV8" s="163" t="s">
        <v>1694</v>
      </c>
    </row>
    <row r="9" spans="1:48" s="6" customFormat="1" ht="75">
      <c r="A9" s="1" t="s">
        <v>1547</v>
      </c>
      <c r="B9" s="1" t="s">
        <v>1506</v>
      </c>
      <c r="C9" s="1" t="s">
        <v>1</v>
      </c>
      <c r="D9" s="1" t="s">
        <v>1687</v>
      </c>
      <c r="E9" s="4">
        <v>0</v>
      </c>
      <c r="F9" s="1" t="s">
        <v>1</v>
      </c>
      <c r="G9" s="1" t="s">
        <v>1703</v>
      </c>
      <c r="H9" s="1" t="s">
        <v>1687</v>
      </c>
      <c r="I9" s="1" t="s">
        <v>3</v>
      </c>
      <c r="J9" s="3" t="s">
        <v>1689</v>
      </c>
      <c r="K9" s="3" t="s">
        <v>3</v>
      </c>
      <c r="L9" s="1" t="s">
        <v>1687</v>
      </c>
      <c r="M9" s="1" t="s">
        <v>1553</v>
      </c>
      <c r="N9" s="1" t="s">
        <v>1506</v>
      </c>
      <c r="O9" s="1" t="s">
        <v>8</v>
      </c>
      <c r="P9" s="1" t="s">
        <v>1704</v>
      </c>
      <c r="Q9" s="3" t="s">
        <v>1689</v>
      </c>
      <c r="R9" s="162">
        <v>3333.3</v>
      </c>
      <c r="S9" s="4">
        <v>3333.3</v>
      </c>
      <c r="T9" s="3" t="s">
        <v>1689</v>
      </c>
      <c r="U9" s="1" t="s">
        <v>1691</v>
      </c>
      <c r="V9" s="1" t="s">
        <v>1703</v>
      </c>
      <c r="W9" s="4">
        <v>39950631</v>
      </c>
      <c r="X9" s="1" t="s">
        <v>3</v>
      </c>
      <c r="Y9" s="1" t="s">
        <v>3</v>
      </c>
      <c r="Z9" s="4">
        <v>1</v>
      </c>
      <c r="AA9" s="1" t="s">
        <v>1555</v>
      </c>
      <c r="AB9" s="1" t="s">
        <v>1687</v>
      </c>
      <c r="AC9" s="1" t="s">
        <v>1692</v>
      </c>
      <c r="AD9" s="1" t="s">
        <v>1692</v>
      </c>
      <c r="AE9" s="1" t="s">
        <v>1557</v>
      </c>
      <c r="AF9" s="1" t="s">
        <v>1558</v>
      </c>
      <c r="AG9" s="1" t="s">
        <v>1693</v>
      </c>
      <c r="AH9" s="1" t="s">
        <v>3</v>
      </c>
      <c r="AI9" s="1" t="s">
        <v>3</v>
      </c>
      <c r="AJ9" s="1" t="s">
        <v>3</v>
      </c>
      <c r="AK9" s="1" t="s">
        <v>3</v>
      </c>
      <c r="AL9" s="1" t="s">
        <v>3</v>
      </c>
      <c r="AM9" s="1" t="s">
        <v>3</v>
      </c>
      <c r="AN9" s="1" t="s">
        <v>3</v>
      </c>
      <c r="AO9" s="1" t="s">
        <v>3</v>
      </c>
      <c r="AP9" s="1" t="s">
        <v>3</v>
      </c>
      <c r="AQ9" s="1" t="s">
        <v>3</v>
      </c>
      <c r="AR9" s="1" t="s">
        <v>3</v>
      </c>
      <c r="AS9" s="1" t="s">
        <v>3</v>
      </c>
      <c r="AT9" s="1" t="s">
        <v>3</v>
      </c>
      <c r="AU9" s="1" t="s">
        <v>3</v>
      </c>
      <c r="AV9" s="163" t="s">
        <v>1694</v>
      </c>
    </row>
    <row r="10" spans="1:48">
      <c r="R10" s="164">
        <f>SUM(R4:R9)</f>
        <v>19999.8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V120"/>
  <sheetViews>
    <sheetView topLeftCell="A8" workbookViewId="0">
      <selection activeCell="AF1" activeCellId="1" sqref="AD1:AD1048576 AF1:AF1048576"/>
    </sheetView>
  </sheetViews>
  <sheetFormatPr defaultRowHeight="15"/>
  <cols>
    <col min="12" max="12" width="17.42578125" customWidth="1"/>
    <col min="16" max="16" width="16.5703125" customWidth="1"/>
    <col min="17" max="17" width="11.140625" customWidth="1"/>
    <col min="18" max="18" width="13.5703125" style="165" customWidth="1"/>
    <col min="19" max="19" width="14.85546875" customWidth="1"/>
    <col min="21" max="21" width="15.85546875" customWidth="1"/>
    <col min="22" max="22" width="18.42578125" customWidth="1"/>
    <col min="23" max="23" width="14.5703125" customWidth="1"/>
    <col min="32" max="32" width="17" customWidth="1"/>
    <col min="33" max="33" width="20.42578125" customWidth="1"/>
    <col min="47" max="47" width="18" customWidth="1"/>
    <col min="48" max="48" width="25.140625" customWidth="1"/>
  </cols>
  <sheetData>
    <row r="3" spans="1:48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42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8">
      <c r="A4" s="6" t="s">
        <v>1503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42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8">
      <c r="A5" s="160" t="s">
        <v>1504</v>
      </c>
      <c r="B5" s="160" t="s">
        <v>1505</v>
      </c>
      <c r="C5" s="160" t="s">
        <v>1506</v>
      </c>
      <c r="D5" s="160" t="s">
        <v>1507</v>
      </c>
      <c r="E5" s="160" t="s">
        <v>1508</v>
      </c>
      <c r="F5" s="160" t="s">
        <v>16</v>
      </c>
      <c r="G5" s="160" t="s">
        <v>1509</v>
      </c>
      <c r="H5" s="160" t="s">
        <v>1507</v>
      </c>
      <c r="I5" s="160" t="s">
        <v>1510</v>
      </c>
      <c r="J5" s="160" t="s">
        <v>1511</v>
      </c>
      <c r="K5" s="160" t="s">
        <v>1512</v>
      </c>
      <c r="L5" s="160" t="s">
        <v>1513</v>
      </c>
      <c r="M5" s="160" t="s">
        <v>1514</v>
      </c>
      <c r="N5" s="160" t="s">
        <v>1515</v>
      </c>
      <c r="O5" s="160" t="s">
        <v>1516</v>
      </c>
      <c r="P5" s="160" t="s">
        <v>1509</v>
      </c>
      <c r="Q5" s="160" t="s">
        <v>1517</v>
      </c>
      <c r="R5" s="161" t="s">
        <v>1518</v>
      </c>
      <c r="S5" s="160" t="s">
        <v>1519</v>
      </c>
      <c r="T5" s="160" t="s">
        <v>1520</v>
      </c>
      <c r="U5" s="160" t="s">
        <v>1513</v>
      </c>
      <c r="V5" s="160" t="s">
        <v>1521</v>
      </c>
      <c r="W5" s="160" t="s">
        <v>1522</v>
      </c>
      <c r="X5" s="160" t="s">
        <v>1686</v>
      </c>
      <c r="Y5" s="160" t="s">
        <v>1524</v>
      </c>
      <c r="Z5" s="160" t="s">
        <v>1525</v>
      </c>
      <c r="AA5" s="160" t="s">
        <v>1526</v>
      </c>
      <c r="AB5" s="160" t="s">
        <v>1527</v>
      </c>
      <c r="AC5" s="160" t="s">
        <v>1528</v>
      </c>
      <c r="AD5" s="160" t="s">
        <v>1528</v>
      </c>
      <c r="AE5" s="160" t="s">
        <v>1529</v>
      </c>
      <c r="AF5" s="160" t="s">
        <v>1530</v>
      </c>
      <c r="AG5" s="160" t="s">
        <v>1531</v>
      </c>
      <c r="AH5" s="160" t="s">
        <v>1532</v>
      </c>
      <c r="AI5" s="160" t="s">
        <v>1533</v>
      </c>
      <c r="AJ5" s="160" t="s">
        <v>1534</v>
      </c>
      <c r="AK5" s="160" t="s">
        <v>1535</v>
      </c>
      <c r="AL5" s="160" t="s">
        <v>1536</v>
      </c>
      <c r="AM5" s="160" t="s">
        <v>1537</v>
      </c>
      <c r="AN5" s="160" t="s">
        <v>1538</v>
      </c>
      <c r="AO5" s="160" t="s">
        <v>1539</v>
      </c>
      <c r="AP5" s="160" t="s">
        <v>1540</v>
      </c>
      <c r="AQ5" s="160" t="s">
        <v>1541</v>
      </c>
      <c r="AR5" s="160" t="s">
        <v>1542</v>
      </c>
      <c r="AS5" s="160" t="s">
        <v>1543</v>
      </c>
      <c r="AT5" s="160" t="s">
        <v>1544</v>
      </c>
      <c r="AU5" s="166" t="s">
        <v>1545</v>
      </c>
      <c r="AV5" s="167" t="s">
        <v>1546</v>
      </c>
    </row>
    <row r="6" spans="1:48" ht="90">
      <c r="A6" s="1" t="s">
        <v>1547</v>
      </c>
      <c r="B6" s="1" t="s">
        <v>1506</v>
      </c>
      <c r="C6" s="1" t="s">
        <v>3</v>
      </c>
      <c r="D6" s="1" t="s">
        <v>1705</v>
      </c>
      <c r="E6" s="4">
        <v>1984</v>
      </c>
      <c r="F6" s="1" t="s">
        <v>16</v>
      </c>
      <c r="G6" s="1" t="s">
        <v>1706</v>
      </c>
      <c r="H6" s="1" t="s">
        <v>1705</v>
      </c>
      <c r="I6" s="1" t="s">
        <v>1707</v>
      </c>
      <c r="J6" s="3" t="s">
        <v>2</v>
      </c>
      <c r="K6" s="3" t="s">
        <v>3</v>
      </c>
      <c r="L6" s="1" t="s">
        <v>1708</v>
      </c>
      <c r="M6" s="1" t="s">
        <v>1553</v>
      </c>
      <c r="N6" s="1" t="s">
        <v>1506</v>
      </c>
      <c r="O6" s="1" t="s">
        <v>1709</v>
      </c>
      <c r="P6" s="1" t="s">
        <v>1710</v>
      </c>
      <c r="Q6" s="3" t="s">
        <v>1711</v>
      </c>
      <c r="R6" s="162">
        <v>33836.82</v>
      </c>
      <c r="S6" s="4">
        <v>19582.919999999998</v>
      </c>
      <c r="T6" s="3" t="s">
        <v>1712</v>
      </c>
      <c r="U6" s="1" t="s">
        <v>1708</v>
      </c>
      <c r="V6" s="1" t="s">
        <v>1706</v>
      </c>
      <c r="W6" s="4">
        <v>115351</v>
      </c>
      <c r="X6" s="1" t="s">
        <v>3</v>
      </c>
      <c r="Y6" s="1" t="s">
        <v>3</v>
      </c>
      <c r="Z6" s="4">
        <v>1</v>
      </c>
      <c r="AA6" s="1" t="s">
        <v>1555</v>
      </c>
      <c r="AB6" s="1" t="s">
        <v>1713</v>
      </c>
      <c r="AC6" s="1" t="s">
        <v>1714</v>
      </c>
      <c r="AD6" s="1" t="s">
        <v>3</v>
      </c>
      <c r="AE6" s="1" t="s">
        <v>1557</v>
      </c>
      <c r="AF6" s="1" t="s">
        <v>1558</v>
      </c>
      <c r="AG6" s="1" t="s">
        <v>1715</v>
      </c>
      <c r="AH6" s="1" t="s">
        <v>1716</v>
      </c>
      <c r="AI6" s="1" t="s">
        <v>1716</v>
      </c>
      <c r="AJ6" s="1" t="s">
        <v>3</v>
      </c>
      <c r="AK6" s="1" t="s">
        <v>3</v>
      </c>
      <c r="AL6" s="1" t="s">
        <v>3</v>
      </c>
      <c r="AM6" s="1" t="s">
        <v>3</v>
      </c>
      <c r="AN6" s="1" t="s">
        <v>3</v>
      </c>
      <c r="AO6" s="1" t="s">
        <v>3</v>
      </c>
      <c r="AP6" s="1" t="s">
        <v>3</v>
      </c>
      <c r="AQ6" s="1" t="s">
        <v>3</v>
      </c>
      <c r="AR6" s="1" t="s">
        <v>3</v>
      </c>
      <c r="AS6" s="1" t="s">
        <v>3</v>
      </c>
      <c r="AT6" s="1" t="s">
        <v>3</v>
      </c>
      <c r="AU6" s="168" t="s">
        <v>3</v>
      </c>
      <c r="AV6" s="169" t="s">
        <v>1717</v>
      </c>
    </row>
    <row r="7" spans="1:48" ht="105">
      <c r="A7" s="1" t="s">
        <v>1547</v>
      </c>
      <c r="B7" s="1" t="s">
        <v>1506</v>
      </c>
      <c r="C7" s="1" t="s">
        <v>3</v>
      </c>
      <c r="D7" s="1" t="s">
        <v>1718</v>
      </c>
      <c r="E7" s="4">
        <v>1975</v>
      </c>
      <c r="F7" s="1" t="s">
        <v>16</v>
      </c>
      <c r="G7" s="1" t="s">
        <v>1719</v>
      </c>
      <c r="H7" s="1" t="s">
        <v>1720</v>
      </c>
      <c r="I7" s="1" t="s">
        <v>1707</v>
      </c>
      <c r="J7" s="3" t="s">
        <v>2</v>
      </c>
      <c r="K7" s="3" t="s">
        <v>3</v>
      </c>
      <c r="L7" s="1" t="s">
        <v>1721</v>
      </c>
      <c r="M7" s="1" t="s">
        <v>1553</v>
      </c>
      <c r="N7" s="1" t="s">
        <v>1506</v>
      </c>
      <c r="O7" s="1" t="s">
        <v>1709</v>
      </c>
      <c r="P7" s="1" t="s">
        <v>1722</v>
      </c>
      <c r="Q7" s="3" t="s">
        <v>1711</v>
      </c>
      <c r="R7" s="162">
        <v>10035.41</v>
      </c>
      <c r="S7" s="4">
        <v>7815.24</v>
      </c>
      <c r="T7" s="3" t="s">
        <v>1712</v>
      </c>
      <c r="U7" s="1" t="s">
        <v>1723</v>
      </c>
      <c r="V7" s="1" t="s">
        <v>1719</v>
      </c>
      <c r="W7" s="4">
        <v>115369</v>
      </c>
      <c r="X7" s="1" t="s">
        <v>3</v>
      </c>
      <c r="Y7" s="1" t="s">
        <v>3</v>
      </c>
      <c r="Z7" s="4">
        <v>1</v>
      </c>
      <c r="AA7" s="1" t="s">
        <v>1555</v>
      </c>
      <c r="AB7" s="1" t="s">
        <v>1713</v>
      </c>
      <c r="AC7" s="1" t="s">
        <v>1714</v>
      </c>
      <c r="AD7" s="1" t="s">
        <v>3</v>
      </c>
      <c r="AE7" s="1" t="s">
        <v>1557</v>
      </c>
      <c r="AF7" s="1" t="s">
        <v>1558</v>
      </c>
      <c r="AG7" s="1" t="s">
        <v>1724</v>
      </c>
      <c r="AH7" s="1" t="s">
        <v>1716</v>
      </c>
      <c r="AI7" s="1" t="s">
        <v>1716</v>
      </c>
      <c r="AJ7" s="1" t="s">
        <v>3</v>
      </c>
      <c r="AK7" s="1" t="s">
        <v>3</v>
      </c>
      <c r="AL7" s="1" t="s">
        <v>3</v>
      </c>
      <c r="AM7" s="1" t="s">
        <v>3</v>
      </c>
      <c r="AN7" s="1" t="s">
        <v>3</v>
      </c>
      <c r="AO7" s="1" t="s">
        <v>3</v>
      </c>
      <c r="AP7" s="1" t="s">
        <v>3</v>
      </c>
      <c r="AQ7" s="1" t="s">
        <v>3</v>
      </c>
      <c r="AR7" s="1" t="s">
        <v>3</v>
      </c>
      <c r="AS7" s="1" t="s">
        <v>3</v>
      </c>
      <c r="AT7" s="1" t="s">
        <v>3</v>
      </c>
      <c r="AU7" s="168" t="s">
        <v>3</v>
      </c>
      <c r="AV7" s="169" t="s">
        <v>1717</v>
      </c>
    </row>
    <row r="8" spans="1:48" ht="90">
      <c r="A8" s="1" t="s">
        <v>1547</v>
      </c>
      <c r="B8" s="1" t="s">
        <v>1506</v>
      </c>
      <c r="C8" s="1" t="s">
        <v>3</v>
      </c>
      <c r="D8" s="1" t="s">
        <v>1725</v>
      </c>
      <c r="E8" s="4">
        <v>1975</v>
      </c>
      <c r="F8" s="1" t="s">
        <v>16</v>
      </c>
      <c r="G8" s="1" t="s">
        <v>1726</v>
      </c>
      <c r="H8" s="1" t="s">
        <v>1725</v>
      </c>
      <c r="I8" s="1" t="s">
        <v>1707</v>
      </c>
      <c r="J8" s="3" t="s">
        <v>2</v>
      </c>
      <c r="K8" s="3" t="s">
        <v>3</v>
      </c>
      <c r="L8" s="1" t="s">
        <v>1727</v>
      </c>
      <c r="M8" s="1" t="s">
        <v>1553</v>
      </c>
      <c r="N8" s="1" t="s">
        <v>1506</v>
      </c>
      <c r="O8" s="1" t="s">
        <v>1709</v>
      </c>
      <c r="P8" s="1" t="s">
        <v>1728</v>
      </c>
      <c r="Q8" s="3" t="s">
        <v>1711</v>
      </c>
      <c r="R8" s="162">
        <v>8082.82</v>
      </c>
      <c r="S8" s="4">
        <v>6294.54</v>
      </c>
      <c r="T8" s="3" t="s">
        <v>1712</v>
      </c>
      <c r="U8" s="1" t="s">
        <v>1727</v>
      </c>
      <c r="V8" s="1" t="s">
        <v>1726</v>
      </c>
      <c r="W8" s="4">
        <v>115386</v>
      </c>
      <c r="X8" s="1" t="s">
        <v>3</v>
      </c>
      <c r="Y8" s="1" t="s">
        <v>3</v>
      </c>
      <c r="Z8" s="4">
        <v>1</v>
      </c>
      <c r="AA8" s="1" t="s">
        <v>1555</v>
      </c>
      <c r="AB8" s="1" t="s">
        <v>1713</v>
      </c>
      <c r="AC8" s="1" t="s">
        <v>1714</v>
      </c>
      <c r="AD8" s="1" t="s">
        <v>3</v>
      </c>
      <c r="AE8" s="1" t="s">
        <v>1557</v>
      </c>
      <c r="AF8" s="1" t="s">
        <v>1558</v>
      </c>
      <c r="AG8" s="1" t="s">
        <v>1729</v>
      </c>
      <c r="AH8" s="1" t="s">
        <v>1716</v>
      </c>
      <c r="AI8" s="1" t="s">
        <v>1716</v>
      </c>
      <c r="AJ8" s="1" t="s">
        <v>3</v>
      </c>
      <c r="AK8" s="1" t="s">
        <v>3</v>
      </c>
      <c r="AL8" s="1" t="s">
        <v>3</v>
      </c>
      <c r="AM8" s="1" t="s">
        <v>3</v>
      </c>
      <c r="AN8" s="1" t="s">
        <v>3</v>
      </c>
      <c r="AO8" s="1" t="s">
        <v>3</v>
      </c>
      <c r="AP8" s="1" t="s">
        <v>3</v>
      </c>
      <c r="AQ8" s="1" t="s">
        <v>3</v>
      </c>
      <c r="AR8" s="1" t="s">
        <v>3</v>
      </c>
      <c r="AS8" s="1" t="s">
        <v>3</v>
      </c>
      <c r="AT8" s="1" t="s">
        <v>3</v>
      </c>
      <c r="AU8" s="168" t="s">
        <v>3</v>
      </c>
      <c r="AV8" s="169" t="s">
        <v>1717</v>
      </c>
    </row>
    <row r="9" spans="1:48" ht="75">
      <c r="A9" s="1" t="s">
        <v>1547</v>
      </c>
      <c r="B9" s="1" t="s">
        <v>1506</v>
      </c>
      <c r="C9" s="1" t="s">
        <v>3</v>
      </c>
      <c r="D9" s="1" t="s">
        <v>1730</v>
      </c>
      <c r="E9" s="4">
        <v>1983</v>
      </c>
      <c r="F9" s="1" t="s">
        <v>16</v>
      </c>
      <c r="G9" s="1" t="s">
        <v>1731</v>
      </c>
      <c r="H9" s="1" t="s">
        <v>1730</v>
      </c>
      <c r="I9" s="1" t="s">
        <v>1707</v>
      </c>
      <c r="J9" s="3" t="s">
        <v>2</v>
      </c>
      <c r="K9" s="3" t="s">
        <v>3</v>
      </c>
      <c r="L9" s="1" t="s">
        <v>1732</v>
      </c>
      <c r="M9" s="1" t="s">
        <v>1553</v>
      </c>
      <c r="N9" s="1" t="s">
        <v>1506</v>
      </c>
      <c r="O9" s="1" t="s">
        <v>1709</v>
      </c>
      <c r="P9" s="1" t="s">
        <v>1733</v>
      </c>
      <c r="Q9" s="3" t="s">
        <v>1711</v>
      </c>
      <c r="R9" s="162">
        <v>8713.5400000000009</v>
      </c>
      <c r="S9" s="4">
        <v>6785.53</v>
      </c>
      <c r="T9" s="3" t="s">
        <v>1712</v>
      </c>
      <c r="U9" s="1" t="s">
        <v>1732</v>
      </c>
      <c r="V9" s="1" t="s">
        <v>1731</v>
      </c>
      <c r="W9" s="4">
        <v>115397</v>
      </c>
      <c r="X9" s="1" t="s">
        <v>3</v>
      </c>
      <c r="Y9" s="1" t="s">
        <v>3</v>
      </c>
      <c r="Z9" s="4">
        <v>1</v>
      </c>
      <c r="AA9" s="1" t="s">
        <v>1555</v>
      </c>
      <c r="AB9" s="1" t="s">
        <v>1713</v>
      </c>
      <c r="AC9" s="1" t="s">
        <v>1714</v>
      </c>
      <c r="AD9" s="1" t="s">
        <v>3</v>
      </c>
      <c r="AE9" s="1" t="s">
        <v>1557</v>
      </c>
      <c r="AF9" s="1" t="s">
        <v>1558</v>
      </c>
      <c r="AG9" s="1" t="s">
        <v>1734</v>
      </c>
      <c r="AH9" s="1" t="s">
        <v>1716</v>
      </c>
      <c r="AI9" s="1" t="s">
        <v>1716</v>
      </c>
      <c r="AJ9" s="1" t="s">
        <v>3</v>
      </c>
      <c r="AK9" s="1" t="s">
        <v>3</v>
      </c>
      <c r="AL9" s="1" t="s">
        <v>3</v>
      </c>
      <c r="AM9" s="1" t="s">
        <v>3</v>
      </c>
      <c r="AN9" s="1" t="s">
        <v>3</v>
      </c>
      <c r="AO9" s="1" t="s">
        <v>3</v>
      </c>
      <c r="AP9" s="1" t="s">
        <v>3</v>
      </c>
      <c r="AQ9" s="1" t="s">
        <v>3</v>
      </c>
      <c r="AR9" s="1" t="s">
        <v>3</v>
      </c>
      <c r="AS9" s="1" t="s">
        <v>3</v>
      </c>
      <c r="AT9" s="1" t="s">
        <v>3</v>
      </c>
      <c r="AU9" s="168" t="s">
        <v>3</v>
      </c>
      <c r="AV9" s="169" t="s">
        <v>1717</v>
      </c>
    </row>
    <row r="10" spans="1:48" ht="120">
      <c r="A10" s="1" t="s">
        <v>1547</v>
      </c>
      <c r="B10" s="1" t="s">
        <v>1506</v>
      </c>
      <c r="C10" s="1" t="s">
        <v>3</v>
      </c>
      <c r="D10" s="1" t="s">
        <v>1735</v>
      </c>
      <c r="E10" s="4">
        <v>1975</v>
      </c>
      <c r="F10" s="1" t="s">
        <v>16</v>
      </c>
      <c r="G10" s="1" t="s">
        <v>1736</v>
      </c>
      <c r="H10" s="1" t="s">
        <v>1735</v>
      </c>
      <c r="I10" s="1" t="s">
        <v>1707</v>
      </c>
      <c r="J10" s="3" t="s">
        <v>2</v>
      </c>
      <c r="K10" s="3" t="s">
        <v>3</v>
      </c>
      <c r="L10" s="1" t="s">
        <v>1737</v>
      </c>
      <c r="M10" s="1" t="s">
        <v>1553</v>
      </c>
      <c r="N10" s="1" t="s">
        <v>1506</v>
      </c>
      <c r="O10" s="1" t="s">
        <v>1709</v>
      </c>
      <c r="P10" s="1" t="s">
        <v>1738</v>
      </c>
      <c r="Q10" s="3" t="s">
        <v>1711</v>
      </c>
      <c r="R10" s="162">
        <v>6960.19</v>
      </c>
      <c r="S10" s="4">
        <v>5420.23</v>
      </c>
      <c r="T10" s="3" t="s">
        <v>1712</v>
      </c>
      <c r="U10" s="1" t="s">
        <v>1737</v>
      </c>
      <c r="V10" s="1" t="s">
        <v>1736</v>
      </c>
      <c r="W10" s="4">
        <v>115401</v>
      </c>
      <c r="X10" s="1" t="s">
        <v>3</v>
      </c>
      <c r="Y10" s="1" t="s">
        <v>3</v>
      </c>
      <c r="Z10" s="4">
        <v>1</v>
      </c>
      <c r="AA10" s="1" t="s">
        <v>1555</v>
      </c>
      <c r="AB10" s="1" t="s">
        <v>1713</v>
      </c>
      <c r="AC10" s="1" t="s">
        <v>1714</v>
      </c>
      <c r="AD10" s="1" t="s">
        <v>3</v>
      </c>
      <c r="AE10" s="1" t="s">
        <v>1557</v>
      </c>
      <c r="AF10" s="1" t="s">
        <v>1558</v>
      </c>
      <c r="AG10" s="1" t="s">
        <v>1739</v>
      </c>
      <c r="AH10" s="1" t="s">
        <v>1716</v>
      </c>
      <c r="AI10" s="1" t="s">
        <v>1716</v>
      </c>
      <c r="AJ10" s="1" t="s">
        <v>3</v>
      </c>
      <c r="AK10" s="1" t="s">
        <v>3</v>
      </c>
      <c r="AL10" s="1" t="s">
        <v>3</v>
      </c>
      <c r="AM10" s="1" t="s">
        <v>3</v>
      </c>
      <c r="AN10" s="1" t="s">
        <v>3</v>
      </c>
      <c r="AO10" s="1" t="s">
        <v>3</v>
      </c>
      <c r="AP10" s="1" t="s">
        <v>3</v>
      </c>
      <c r="AQ10" s="1" t="s">
        <v>3</v>
      </c>
      <c r="AR10" s="1" t="s">
        <v>3</v>
      </c>
      <c r="AS10" s="1" t="s">
        <v>3</v>
      </c>
      <c r="AT10" s="1" t="s">
        <v>3</v>
      </c>
      <c r="AU10" s="168" t="s">
        <v>3</v>
      </c>
      <c r="AV10" s="169" t="s">
        <v>1717</v>
      </c>
    </row>
    <row r="11" spans="1:48" ht="105">
      <c r="A11" s="1" t="s">
        <v>1547</v>
      </c>
      <c r="B11" s="1" t="s">
        <v>1506</v>
      </c>
      <c r="C11" s="1" t="s">
        <v>3</v>
      </c>
      <c r="D11" s="1" t="s">
        <v>1740</v>
      </c>
      <c r="E11" s="4">
        <v>1974</v>
      </c>
      <c r="F11" s="1" t="s">
        <v>16</v>
      </c>
      <c r="G11" s="1" t="s">
        <v>1741</v>
      </c>
      <c r="H11" s="1" t="s">
        <v>1740</v>
      </c>
      <c r="I11" s="1" t="s">
        <v>1707</v>
      </c>
      <c r="J11" s="3" t="s">
        <v>2</v>
      </c>
      <c r="K11" s="3" t="s">
        <v>3</v>
      </c>
      <c r="L11" s="1" t="s">
        <v>1742</v>
      </c>
      <c r="M11" s="1" t="s">
        <v>1553</v>
      </c>
      <c r="N11" s="1" t="s">
        <v>1506</v>
      </c>
      <c r="O11" s="1" t="s">
        <v>1709</v>
      </c>
      <c r="P11" s="1" t="s">
        <v>1743</v>
      </c>
      <c r="Q11" s="3" t="s">
        <v>1711</v>
      </c>
      <c r="R11" s="162">
        <v>5680.94</v>
      </c>
      <c r="S11" s="4">
        <v>4594.7</v>
      </c>
      <c r="T11" s="3" t="s">
        <v>1712</v>
      </c>
      <c r="U11" s="1" t="s">
        <v>1742</v>
      </c>
      <c r="V11" s="1" t="s">
        <v>1741</v>
      </c>
      <c r="W11" s="4">
        <v>115420</v>
      </c>
      <c r="X11" s="1" t="s">
        <v>3</v>
      </c>
      <c r="Y11" s="1" t="s">
        <v>3</v>
      </c>
      <c r="Z11" s="4">
        <v>1</v>
      </c>
      <c r="AA11" s="1" t="s">
        <v>1555</v>
      </c>
      <c r="AB11" s="1" t="s">
        <v>1713</v>
      </c>
      <c r="AC11" s="1" t="s">
        <v>1714</v>
      </c>
      <c r="AD11" s="1" t="s">
        <v>3</v>
      </c>
      <c r="AE11" s="1" t="s">
        <v>1557</v>
      </c>
      <c r="AF11" s="1" t="s">
        <v>1558</v>
      </c>
      <c r="AG11" s="1" t="s">
        <v>1744</v>
      </c>
      <c r="AH11" s="1" t="s">
        <v>1716</v>
      </c>
      <c r="AI11" s="1" t="s">
        <v>1716</v>
      </c>
      <c r="AJ11" s="1" t="s">
        <v>3</v>
      </c>
      <c r="AK11" s="1" t="s">
        <v>3</v>
      </c>
      <c r="AL11" s="1" t="s">
        <v>3</v>
      </c>
      <c r="AM11" s="1" t="s">
        <v>3</v>
      </c>
      <c r="AN11" s="1" t="s">
        <v>3</v>
      </c>
      <c r="AO11" s="1" t="s">
        <v>3</v>
      </c>
      <c r="AP11" s="1" t="s">
        <v>3</v>
      </c>
      <c r="AQ11" s="1" t="s">
        <v>3</v>
      </c>
      <c r="AR11" s="1" t="s">
        <v>3</v>
      </c>
      <c r="AS11" s="1" t="s">
        <v>3</v>
      </c>
      <c r="AT11" s="1" t="s">
        <v>3</v>
      </c>
      <c r="AU11" s="168" t="s">
        <v>3</v>
      </c>
      <c r="AV11" s="169" t="s">
        <v>1717</v>
      </c>
    </row>
    <row r="12" spans="1:48" ht="105">
      <c r="A12" s="1" t="s">
        <v>1547</v>
      </c>
      <c r="B12" s="1" t="s">
        <v>1506</v>
      </c>
      <c r="C12" s="1" t="s">
        <v>3</v>
      </c>
      <c r="D12" s="1" t="s">
        <v>1745</v>
      </c>
      <c r="E12" s="4">
        <v>1983</v>
      </c>
      <c r="F12" s="1" t="s">
        <v>16</v>
      </c>
      <c r="G12" s="1" t="s">
        <v>1746</v>
      </c>
      <c r="H12" s="1" t="s">
        <v>1745</v>
      </c>
      <c r="I12" s="1" t="s">
        <v>1707</v>
      </c>
      <c r="J12" s="3" t="s">
        <v>2</v>
      </c>
      <c r="K12" s="3" t="s">
        <v>3</v>
      </c>
      <c r="L12" s="1" t="s">
        <v>1747</v>
      </c>
      <c r="M12" s="1" t="s">
        <v>1553</v>
      </c>
      <c r="N12" s="1" t="s">
        <v>1506</v>
      </c>
      <c r="O12" s="1" t="s">
        <v>1709</v>
      </c>
      <c r="P12" s="1" t="s">
        <v>1748</v>
      </c>
      <c r="Q12" s="3" t="s">
        <v>1711</v>
      </c>
      <c r="R12" s="162">
        <v>21289.09</v>
      </c>
      <c r="S12" s="4">
        <v>18920.580000000002</v>
      </c>
      <c r="T12" s="3" t="s">
        <v>1712</v>
      </c>
      <c r="U12" s="1" t="s">
        <v>1747</v>
      </c>
      <c r="V12" s="1" t="s">
        <v>1746</v>
      </c>
      <c r="W12" s="4">
        <v>115423</v>
      </c>
      <c r="X12" s="1" t="s">
        <v>3</v>
      </c>
      <c r="Y12" s="1" t="s">
        <v>3</v>
      </c>
      <c r="Z12" s="4">
        <v>1</v>
      </c>
      <c r="AA12" s="1" t="s">
        <v>1555</v>
      </c>
      <c r="AB12" s="1" t="s">
        <v>1713</v>
      </c>
      <c r="AC12" s="1" t="s">
        <v>1714</v>
      </c>
      <c r="AD12" s="1" t="s">
        <v>3</v>
      </c>
      <c r="AE12" s="1" t="s">
        <v>1557</v>
      </c>
      <c r="AF12" s="1" t="s">
        <v>1558</v>
      </c>
      <c r="AG12" s="1" t="s">
        <v>1749</v>
      </c>
      <c r="AH12" s="1" t="s">
        <v>1716</v>
      </c>
      <c r="AI12" s="1" t="s">
        <v>1716</v>
      </c>
      <c r="AJ12" s="1" t="s">
        <v>3</v>
      </c>
      <c r="AK12" s="1" t="s">
        <v>3</v>
      </c>
      <c r="AL12" s="1" t="s">
        <v>3</v>
      </c>
      <c r="AM12" s="1" t="s">
        <v>3</v>
      </c>
      <c r="AN12" s="1" t="s">
        <v>3</v>
      </c>
      <c r="AO12" s="1" t="s">
        <v>3</v>
      </c>
      <c r="AP12" s="1" t="s">
        <v>3</v>
      </c>
      <c r="AQ12" s="1" t="s">
        <v>3</v>
      </c>
      <c r="AR12" s="1" t="s">
        <v>3</v>
      </c>
      <c r="AS12" s="1" t="s">
        <v>3</v>
      </c>
      <c r="AT12" s="1" t="s">
        <v>3</v>
      </c>
      <c r="AU12" s="168" t="s">
        <v>3</v>
      </c>
      <c r="AV12" s="169" t="s">
        <v>1717</v>
      </c>
    </row>
    <row r="13" spans="1:48" ht="75">
      <c r="A13" s="1" t="s">
        <v>1547</v>
      </c>
      <c r="B13" s="1" t="s">
        <v>1506</v>
      </c>
      <c r="C13" s="1" t="s">
        <v>3</v>
      </c>
      <c r="D13" s="1" t="s">
        <v>1750</v>
      </c>
      <c r="E13" s="4">
        <v>1970</v>
      </c>
      <c r="F13" s="1" t="s">
        <v>16</v>
      </c>
      <c r="G13" s="1" t="s">
        <v>1751</v>
      </c>
      <c r="H13" s="1" t="s">
        <v>1750</v>
      </c>
      <c r="I13" s="1" t="s">
        <v>1707</v>
      </c>
      <c r="J13" s="3" t="s">
        <v>2</v>
      </c>
      <c r="K13" s="3" t="s">
        <v>3</v>
      </c>
      <c r="L13" s="1" t="s">
        <v>1752</v>
      </c>
      <c r="M13" s="1" t="s">
        <v>1553</v>
      </c>
      <c r="N13" s="1" t="s">
        <v>1506</v>
      </c>
      <c r="O13" s="1" t="s">
        <v>1709</v>
      </c>
      <c r="P13" s="1" t="s">
        <v>1753</v>
      </c>
      <c r="Q13" s="3" t="s">
        <v>1711</v>
      </c>
      <c r="R13" s="162">
        <v>15514.6</v>
      </c>
      <c r="S13" s="4">
        <v>13012.78</v>
      </c>
      <c r="T13" s="3" t="s">
        <v>1712</v>
      </c>
      <c r="U13" s="1" t="s">
        <v>1752</v>
      </c>
      <c r="V13" s="1" t="s">
        <v>1751</v>
      </c>
      <c r="W13" s="4">
        <v>115426</v>
      </c>
      <c r="X13" s="1" t="s">
        <v>3</v>
      </c>
      <c r="Y13" s="1" t="s">
        <v>3</v>
      </c>
      <c r="Z13" s="4">
        <v>1</v>
      </c>
      <c r="AA13" s="1" t="s">
        <v>1555</v>
      </c>
      <c r="AB13" s="1" t="s">
        <v>1713</v>
      </c>
      <c r="AC13" s="1" t="s">
        <v>1714</v>
      </c>
      <c r="AD13" s="1" t="s">
        <v>3</v>
      </c>
      <c r="AE13" s="1" t="s">
        <v>1557</v>
      </c>
      <c r="AF13" s="1" t="s">
        <v>1558</v>
      </c>
      <c r="AG13" s="1" t="s">
        <v>1754</v>
      </c>
      <c r="AH13" s="1" t="s">
        <v>1716</v>
      </c>
      <c r="AI13" s="1" t="s">
        <v>1716</v>
      </c>
      <c r="AJ13" s="1" t="s">
        <v>3</v>
      </c>
      <c r="AK13" s="1" t="s">
        <v>3</v>
      </c>
      <c r="AL13" s="1" t="s">
        <v>3</v>
      </c>
      <c r="AM13" s="1" t="s">
        <v>3</v>
      </c>
      <c r="AN13" s="1" t="s">
        <v>3</v>
      </c>
      <c r="AO13" s="1" t="s">
        <v>3</v>
      </c>
      <c r="AP13" s="1" t="s">
        <v>3</v>
      </c>
      <c r="AQ13" s="1" t="s">
        <v>3</v>
      </c>
      <c r="AR13" s="1" t="s">
        <v>3</v>
      </c>
      <c r="AS13" s="1" t="s">
        <v>3</v>
      </c>
      <c r="AT13" s="1" t="s">
        <v>3</v>
      </c>
      <c r="AU13" s="168" t="s">
        <v>3</v>
      </c>
      <c r="AV13" s="169" t="s">
        <v>1717</v>
      </c>
    </row>
    <row r="14" spans="1:48" ht="120">
      <c r="A14" s="1" t="s">
        <v>1547</v>
      </c>
      <c r="B14" s="1" t="s">
        <v>1506</v>
      </c>
      <c r="C14" s="1" t="s">
        <v>3</v>
      </c>
      <c r="D14" s="1" t="s">
        <v>1755</v>
      </c>
      <c r="E14" s="4">
        <v>1983</v>
      </c>
      <c r="F14" s="1" t="s">
        <v>16</v>
      </c>
      <c r="G14" s="1" t="s">
        <v>1756</v>
      </c>
      <c r="H14" s="1" t="s">
        <v>1755</v>
      </c>
      <c r="I14" s="1" t="s">
        <v>1707</v>
      </c>
      <c r="J14" s="3" t="s">
        <v>2</v>
      </c>
      <c r="K14" s="3" t="s">
        <v>3</v>
      </c>
      <c r="L14" s="1" t="s">
        <v>1757</v>
      </c>
      <c r="M14" s="1" t="s">
        <v>1553</v>
      </c>
      <c r="N14" s="1" t="s">
        <v>1506</v>
      </c>
      <c r="O14" s="1" t="s">
        <v>1709</v>
      </c>
      <c r="P14" s="1" t="s">
        <v>1758</v>
      </c>
      <c r="Q14" s="3" t="s">
        <v>1711</v>
      </c>
      <c r="R14" s="162">
        <v>6518.85</v>
      </c>
      <c r="S14" s="4">
        <v>4880.95</v>
      </c>
      <c r="T14" s="3" t="s">
        <v>1759</v>
      </c>
      <c r="U14" s="1" t="s">
        <v>1757</v>
      </c>
      <c r="V14" s="1" t="s">
        <v>1756</v>
      </c>
      <c r="W14" s="4">
        <v>115429</v>
      </c>
      <c r="X14" s="1" t="s">
        <v>3</v>
      </c>
      <c r="Y14" s="1" t="s">
        <v>3</v>
      </c>
      <c r="Z14" s="4">
        <v>1</v>
      </c>
      <c r="AA14" s="1" t="s">
        <v>1555</v>
      </c>
      <c r="AB14" s="1" t="s">
        <v>1713</v>
      </c>
      <c r="AC14" s="1" t="s">
        <v>1714</v>
      </c>
      <c r="AD14" s="1" t="s">
        <v>3</v>
      </c>
      <c r="AE14" s="1" t="s">
        <v>1557</v>
      </c>
      <c r="AF14" s="1" t="s">
        <v>1558</v>
      </c>
      <c r="AG14" s="1" t="s">
        <v>1760</v>
      </c>
      <c r="AH14" s="1" t="s">
        <v>1716</v>
      </c>
      <c r="AI14" s="1" t="s">
        <v>1716</v>
      </c>
      <c r="AJ14" s="1" t="s">
        <v>3</v>
      </c>
      <c r="AK14" s="1" t="s">
        <v>3</v>
      </c>
      <c r="AL14" s="1" t="s">
        <v>3</v>
      </c>
      <c r="AM14" s="1" t="s">
        <v>3</v>
      </c>
      <c r="AN14" s="1" t="s">
        <v>3</v>
      </c>
      <c r="AO14" s="1" t="s">
        <v>3</v>
      </c>
      <c r="AP14" s="1" t="s">
        <v>3</v>
      </c>
      <c r="AQ14" s="1" t="s">
        <v>3</v>
      </c>
      <c r="AR14" s="1" t="s">
        <v>3</v>
      </c>
      <c r="AS14" s="1" t="s">
        <v>3</v>
      </c>
      <c r="AT14" s="1" t="s">
        <v>3</v>
      </c>
      <c r="AU14" s="168" t="s">
        <v>3</v>
      </c>
      <c r="AV14" s="169" t="s">
        <v>1717</v>
      </c>
    </row>
    <row r="15" spans="1:48" ht="90">
      <c r="A15" s="1" t="s">
        <v>1547</v>
      </c>
      <c r="B15" s="1" t="s">
        <v>1506</v>
      </c>
      <c r="C15" s="1" t="s">
        <v>3</v>
      </c>
      <c r="D15" s="1" t="s">
        <v>1761</v>
      </c>
      <c r="E15" s="4">
        <v>1970</v>
      </c>
      <c r="F15" s="1" t="s">
        <v>16</v>
      </c>
      <c r="G15" s="1" t="s">
        <v>1762</v>
      </c>
      <c r="H15" s="1" t="s">
        <v>1761</v>
      </c>
      <c r="I15" s="1" t="s">
        <v>1707</v>
      </c>
      <c r="J15" s="3" t="s">
        <v>2</v>
      </c>
      <c r="K15" s="3" t="s">
        <v>3</v>
      </c>
      <c r="L15" s="1" t="s">
        <v>1763</v>
      </c>
      <c r="M15" s="1" t="s">
        <v>1553</v>
      </c>
      <c r="N15" s="1" t="s">
        <v>1506</v>
      </c>
      <c r="O15" s="1" t="s">
        <v>1709</v>
      </c>
      <c r="P15" s="1" t="s">
        <v>1764</v>
      </c>
      <c r="Q15" s="3" t="s">
        <v>1711</v>
      </c>
      <c r="R15" s="162">
        <v>12658.99</v>
      </c>
      <c r="S15" s="4">
        <v>10617.57</v>
      </c>
      <c r="T15" s="3" t="s">
        <v>1712</v>
      </c>
      <c r="U15" s="1" t="s">
        <v>1763</v>
      </c>
      <c r="V15" s="1" t="s">
        <v>1762</v>
      </c>
      <c r="W15" s="4">
        <v>115432</v>
      </c>
      <c r="X15" s="1" t="s">
        <v>3</v>
      </c>
      <c r="Y15" s="1" t="s">
        <v>3</v>
      </c>
      <c r="Z15" s="4">
        <v>1</v>
      </c>
      <c r="AA15" s="1" t="s">
        <v>1555</v>
      </c>
      <c r="AB15" s="1" t="s">
        <v>1713</v>
      </c>
      <c r="AC15" s="1" t="s">
        <v>1714</v>
      </c>
      <c r="AD15" s="1" t="s">
        <v>3</v>
      </c>
      <c r="AE15" s="1" t="s">
        <v>1557</v>
      </c>
      <c r="AF15" s="1" t="s">
        <v>1558</v>
      </c>
      <c r="AG15" s="1" t="s">
        <v>1765</v>
      </c>
      <c r="AH15" s="1" t="s">
        <v>1716</v>
      </c>
      <c r="AI15" s="1" t="s">
        <v>1716</v>
      </c>
      <c r="AJ15" s="1" t="s">
        <v>3</v>
      </c>
      <c r="AK15" s="1" t="s">
        <v>3</v>
      </c>
      <c r="AL15" s="1" t="s">
        <v>3</v>
      </c>
      <c r="AM15" s="1" t="s">
        <v>3</v>
      </c>
      <c r="AN15" s="1" t="s">
        <v>3</v>
      </c>
      <c r="AO15" s="1" t="s">
        <v>3</v>
      </c>
      <c r="AP15" s="1" t="s">
        <v>3</v>
      </c>
      <c r="AQ15" s="1" t="s">
        <v>3</v>
      </c>
      <c r="AR15" s="1" t="s">
        <v>3</v>
      </c>
      <c r="AS15" s="1" t="s">
        <v>3</v>
      </c>
      <c r="AT15" s="1" t="s">
        <v>3</v>
      </c>
      <c r="AU15" s="168" t="s">
        <v>3</v>
      </c>
      <c r="AV15" s="169" t="s">
        <v>1717</v>
      </c>
    </row>
    <row r="16" spans="1:48" ht="75">
      <c r="A16" s="1" t="s">
        <v>1547</v>
      </c>
      <c r="B16" s="1" t="s">
        <v>1506</v>
      </c>
      <c r="C16" s="1" t="s">
        <v>3</v>
      </c>
      <c r="D16" s="1" t="s">
        <v>1766</v>
      </c>
      <c r="E16" s="4">
        <v>1970</v>
      </c>
      <c r="F16" s="1" t="s">
        <v>16</v>
      </c>
      <c r="G16" s="1" t="s">
        <v>1767</v>
      </c>
      <c r="H16" s="1" t="s">
        <v>1766</v>
      </c>
      <c r="I16" s="1" t="s">
        <v>1707</v>
      </c>
      <c r="J16" s="3" t="s">
        <v>2</v>
      </c>
      <c r="K16" s="3" t="s">
        <v>3</v>
      </c>
      <c r="L16" s="1" t="s">
        <v>1768</v>
      </c>
      <c r="M16" s="1" t="s">
        <v>1553</v>
      </c>
      <c r="N16" s="1" t="s">
        <v>1506</v>
      </c>
      <c r="O16" s="1" t="s">
        <v>1709</v>
      </c>
      <c r="P16" s="1" t="s">
        <v>1769</v>
      </c>
      <c r="Q16" s="3" t="s">
        <v>1711</v>
      </c>
      <c r="R16" s="162">
        <v>9098.5</v>
      </c>
      <c r="S16" s="4">
        <v>7631.57</v>
      </c>
      <c r="T16" s="3" t="s">
        <v>1712</v>
      </c>
      <c r="U16" s="1" t="s">
        <v>1768</v>
      </c>
      <c r="V16" s="1" t="s">
        <v>1767</v>
      </c>
      <c r="W16" s="4">
        <v>115435</v>
      </c>
      <c r="X16" s="1" t="s">
        <v>3</v>
      </c>
      <c r="Y16" s="1" t="s">
        <v>3</v>
      </c>
      <c r="Z16" s="4">
        <v>1</v>
      </c>
      <c r="AA16" s="1" t="s">
        <v>1555</v>
      </c>
      <c r="AB16" s="1" t="s">
        <v>1713</v>
      </c>
      <c r="AC16" s="1" t="s">
        <v>1714</v>
      </c>
      <c r="AD16" s="1" t="s">
        <v>3</v>
      </c>
      <c r="AE16" s="1" t="s">
        <v>1557</v>
      </c>
      <c r="AF16" s="1" t="s">
        <v>1558</v>
      </c>
      <c r="AG16" s="1" t="s">
        <v>1770</v>
      </c>
      <c r="AH16" s="1" t="s">
        <v>1716</v>
      </c>
      <c r="AI16" s="1" t="s">
        <v>1716</v>
      </c>
      <c r="AJ16" s="1" t="s">
        <v>3</v>
      </c>
      <c r="AK16" s="1" t="s">
        <v>3</v>
      </c>
      <c r="AL16" s="1" t="s">
        <v>3</v>
      </c>
      <c r="AM16" s="1" t="s">
        <v>3</v>
      </c>
      <c r="AN16" s="1" t="s">
        <v>3</v>
      </c>
      <c r="AO16" s="1" t="s">
        <v>3</v>
      </c>
      <c r="AP16" s="1" t="s">
        <v>3</v>
      </c>
      <c r="AQ16" s="1" t="s">
        <v>3</v>
      </c>
      <c r="AR16" s="1" t="s">
        <v>3</v>
      </c>
      <c r="AS16" s="1" t="s">
        <v>3</v>
      </c>
      <c r="AT16" s="1" t="s">
        <v>3</v>
      </c>
      <c r="AU16" s="168" t="s">
        <v>3</v>
      </c>
      <c r="AV16" s="169" t="s">
        <v>1717</v>
      </c>
    </row>
    <row r="17" spans="1:48" ht="75">
      <c r="A17" s="1" t="s">
        <v>1547</v>
      </c>
      <c r="B17" s="1" t="s">
        <v>1506</v>
      </c>
      <c r="C17" s="1" t="s">
        <v>3</v>
      </c>
      <c r="D17" s="1" t="s">
        <v>1771</v>
      </c>
      <c r="E17" s="4">
        <v>1981</v>
      </c>
      <c r="F17" s="1" t="s">
        <v>16</v>
      </c>
      <c r="G17" s="1" t="s">
        <v>1772</v>
      </c>
      <c r="H17" s="1" t="s">
        <v>1771</v>
      </c>
      <c r="I17" s="1" t="s">
        <v>1707</v>
      </c>
      <c r="J17" s="3" t="s">
        <v>2</v>
      </c>
      <c r="K17" s="3" t="s">
        <v>3</v>
      </c>
      <c r="L17" s="1" t="s">
        <v>1773</v>
      </c>
      <c r="M17" s="1" t="s">
        <v>1553</v>
      </c>
      <c r="N17" s="1" t="s">
        <v>1506</v>
      </c>
      <c r="O17" s="1" t="s">
        <v>1709</v>
      </c>
      <c r="P17" s="1" t="s">
        <v>1774</v>
      </c>
      <c r="Q17" s="3" t="s">
        <v>1711</v>
      </c>
      <c r="R17" s="162">
        <v>13764.49</v>
      </c>
      <c r="S17" s="4">
        <v>9205.17</v>
      </c>
      <c r="T17" s="3" t="s">
        <v>1712</v>
      </c>
      <c r="U17" s="1" t="s">
        <v>1773</v>
      </c>
      <c r="V17" s="1" t="s">
        <v>1772</v>
      </c>
      <c r="W17" s="4">
        <v>115438</v>
      </c>
      <c r="X17" s="1" t="s">
        <v>3</v>
      </c>
      <c r="Y17" s="1" t="s">
        <v>3</v>
      </c>
      <c r="Z17" s="4">
        <v>1</v>
      </c>
      <c r="AA17" s="1" t="s">
        <v>1555</v>
      </c>
      <c r="AB17" s="1" t="s">
        <v>1713</v>
      </c>
      <c r="AC17" s="1" t="s">
        <v>1714</v>
      </c>
      <c r="AD17" s="1" t="s">
        <v>3</v>
      </c>
      <c r="AE17" s="1" t="s">
        <v>1557</v>
      </c>
      <c r="AF17" s="1" t="s">
        <v>1558</v>
      </c>
      <c r="AG17" s="1" t="s">
        <v>1775</v>
      </c>
      <c r="AH17" s="1" t="s">
        <v>1716</v>
      </c>
      <c r="AI17" s="1" t="s">
        <v>1716</v>
      </c>
      <c r="AJ17" s="1" t="s">
        <v>3</v>
      </c>
      <c r="AK17" s="1" t="s">
        <v>3</v>
      </c>
      <c r="AL17" s="1" t="s">
        <v>3</v>
      </c>
      <c r="AM17" s="1" t="s">
        <v>3</v>
      </c>
      <c r="AN17" s="1" t="s">
        <v>3</v>
      </c>
      <c r="AO17" s="1" t="s">
        <v>3</v>
      </c>
      <c r="AP17" s="1" t="s">
        <v>3</v>
      </c>
      <c r="AQ17" s="1" t="s">
        <v>3</v>
      </c>
      <c r="AR17" s="1" t="s">
        <v>3</v>
      </c>
      <c r="AS17" s="1" t="s">
        <v>3</v>
      </c>
      <c r="AT17" s="1" t="s">
        <v>3</v>
      </c>
      <c r="AU17" s="168" t="s">
        <v>3</v>
      </c>
      <c r="AV17" s="169" t="s">
        <v>1717</v>
      </c>
    </row>
    <row r="18" spans="1:48" ht="105">
      <c r="A18" s="1" t="s">
        <v>1547</v>
      </c>
      <c r="B18" s="1" t="s">
        <v>1506</v>
      </c>
      <c r="C18" s="1" t="s">
        <v>3</v>
      </c>
      <c r="D18" s="1" t="s">
        <v>1776</v>
      </c>
      <c r="E18" s="4">
        <v>1983</v>
      </c>
      <c r="F18" s="1" t="s">
        <v>16</v>
      </c>
      <c r="G18" s="1" t="s">
        <v>1777</v>
      </c>
      <c r="H18" s="1" t="s">
        <v>1776</v>
      </c>
      <c r="I18" s="1" t="s">
        <v>1707</v>
      </c>
      <c r="J18" s="3" t="s">
        <v>2</v>
      </c>
      <c r="K18" s="3" t="s">
        <v>3</v>
      </c>
      <c r="L18" s="1" t="s">
        <v>1778</v>
      </c>
      <c r="M18" s="1" t="s">
        <v>1553</v>
      </c>
      <c r="N18" s="1" t="s">
        <v>1506</v>
      </c>
      <c r="O18" s="1" t="s">
        <v>1709</v>
      </c>
      <c r="P18" s="1" t="s">
        <v>1779</v>
      </c>
      <c r="Q18" s="3" t="s">
        <v>1711</v>
      </c>
      <c r="R18" s="162">
        <v>20500.96</v>
      </c>
      <c r="S18" s="4">
        <v>13095</v>
      </c>
      <c r="T18" s="3" t="s">
        <v>1712</v>
      </c>
      <c r="U18" s="1" t="s">
        <v>1778</v>
      </c>
      <c r="V18" s="1" t="s">
        <v>1777</v>
      </c>
      <c r="W18" s="4">
        <v>115441</v>
      </c>
      <c r="X18" s="1" t="s">
        <v>3</v>
      </c>
      <c r="Y18" s="1" t="s">
        <v>3</v>
      </c>
      <c r="Z18" s="4">
        <v>1</v>
      </c>
      <c r="AA18" s="1" t="s">
        <v>1555</v>
      </c>
      <c r="AB18" s="1" t="s">
        <v>1713</v>
      </c>
      <c r="AC18" s="1" t="s">
        <v>1714</v>
      </c>
      <c r="AD18" s="1" t="s">
        <v>3</v>
      </c>
      <c r="AE18" s="1" t="s">
        <v>1557</v>
      </c>
      <c r="AF18" s="1" t="s">
        <v>1558</v>
      </c>
      <c r="AG18" s="1" t="s">
        <v>1780</v>
      </c>
      <c r="AH18" s="1" t="s">
        <v>1716</v>
      </c>
      <c r="AI18" s="1" t="s">
        <v>1716</v>
      </c>
      <c r="AJ18" s="1" t="s">
        <v>3</v>
      </c>
      <c r="AK18" s="1" t="s">
        <v>3</v>
      </c>
      <c r="AL18" s="1" t="s">
        <v>3</v>
      </c>
      <c r="AM18" s="1" t="s">
        <v>3</v>
      </c>
      <c r="AN18" s="1" t="s">
        <v>3</v>
      </c>
      <c r="AO18" s="1" t="s">
        <v>3</v>
      </c>
      <c r="AP18" s="1" t="s">
        <v>3</v>
      </c>
      <c r="AQ18" s="1" t="s">
        <v>3</v>
      </c>
      <c r="AR18" s="1" t="s">
        <v>3</v>
      </c>
      <c r="AS18" s="1" t="s">
        <v>3</v>
      </c>
      <c r="AT18" s="1" t="s">
        <v>3</v>
      </c>
      <c r="AU18" s="168" t="s">
        <v>3</v>
      </c>
      <c r="AV18" s="169" t="s">
        <v>1717</v>
      </c>
    </row>
    <row r="19" spans="1:48" ht="135">
      <c r="A19" s="1" t="s">
        <v>1547</v>
      </c>
      <c r="B19" s="1" t="s">
        <v>1506</v>
      </c>
      <c r="C19" s="1" t="s">
        <v>3</v>
      </c>
      <c r="D19" s="1" t="s">
        <v>1781</v>
      </c>
      <c r="E19" s="4">
        <v>2005</v>
      </c>
      <c r="F19" s="1" t="s">
        <v>16</v>
      </c>
      <c r="G19" s="1" t="s">
        <v>1782</v>
      </c>
      <c r="H19" s="1" t="s">
        <v>1781</v>
      </c>
      <c r="I19" s="1" t="s">
        <v>1707</v>
      </c>
      <c r="J19" s="3" t="s">
        <v>2</v>
      </c>
      <c r="K19" s="3" t="s">
        <v>3</v>
      </c>
      <c r="L19" s="1" t="s">
        <v>1783</v>
      </c>
      <c r="M19" s="1" t="s">
        <v>1553</v>
      </c>
      <c r="N19" s="1" t="s">
        <v>1506</v>
      </c>
      <c r="O19" s="1" t="s">
        <v>1709</v>
      </c>
      <c r="P19" s="1" t="s">
        <v>1784</v>
      </c>
      <c r="Q19" s="3" t="s">
        <v>1711</v>
      </c>
      <c r="R19" s="162">
        <v>7751.16</v>
      </c>
      <c r="S19" s="4">
        <v>6036.29</v>
      </c>
      <c r="T19" s="3" t="s">
        <v>1712</v>
      </c>
      <c r="U19" s="1" t="s">
        <v>1783</v>
      </c>
      <c r="V19" s="1" t="s">
        <v>1782</v>
      </c>
      <c r="W19" s="4">
        <v>115444</v>
      </c>
      <c r="X19" s="1" t="s">
        <v>3</v>
      </c>
      <c r="Y19" s="1" t="s">
        <v>3</v>
      </c>
      <c r="Z19" s="4">
        <v>1</v>
      </c>
      <c r="AA19" s="1" t="s">
        <v>1555</v>
      </c>
      <c r="AB19" s="1" t="s">
        <v>1713</v>
      </c>
      <c r="AC19" s="1" t="s">
        <v>1714</v>
      </c>
      <c r="AD19" s="1" t="s">
        <v>3</v>
      </c>
      <c r="AE19" s="1" t="s">
        <v>1557</v>
      </c>
      <c r="AF19" s="1" t="s">
        <v>1558</v>
      </c>
      <c r="AG19" s="1" t="s">
        <v>1785</v>
      </c>
      <c r="AH19" s="1" t="s">
        <v>1716</v>
      </c>
      <c r="AI19" s="1" t="s">
        <v>1716</v>
      </c>
      <c r="AJ19" s="1" t="s">
        <v>3</v>
      </c>
      <c r="AK19" s="1" t="s">
        <v>3</v>
      </c>
      <c r="AL19" s="1" t="s">
        <v>3</v>
      </c>
      <c r="AM19" s="1" t="s">
        <v>3</v>
      </c>
      <c r="AN19" s="1" t="s">
        <v>3</v>
      </c>
      <c r="AO19" s="1" t="s">
        <v>3</v>
      </c>
      <c r="AP19" s="1" t="s">
        <v>3</v>
      </c>
      <c r="AQ19" s="1" t="s">
        <v>3</v>
      </c>
      <c r="AR19" s="1" t="s">
        <v>3</v>
      </c>
      <c r="AS19" s="1" t="s">
        <v>3</v>
      </c>
      <c r="AT19" s="1" t="s">
        <v>3</v>
      </c>
      <c r="AU19" s="168" t="s">
        <v>3</v>
      </c>
      <c r="AV19" s="169" t="s">
        <v>1717</v>
      </c>
    </row>
    <row r="20" spans="1:48" ht="120">
      <c r="A20" s="1" t="s">
        <v>1547</v>
      </c>
      <c r="B20" s="1" t="s">
        <v>1506</v>
      </c>
      <c r="C20" s="1" t="s">
        <v>3</v>
      </c>
      <c r="D20" s="1" t="s">
        <v>1786</v>
      </c>
      <c r="E20" s="4">
        <v>1972</v>
      </c>
      <c r="F20" s="1" t="s">
        <v>16</v>
      </c>
      <c r="G20" s="1" t="s">
        <v>1787</v>
      </c>
      <c r="H20" s="1" t="s">
        <v>1786</v>
      </c>
      <c r="I20" s="1" t="s">
        <v>1707</v>
      </c>
      <c r="J20" s="3" t="s">
        <v>2</v>
      </c>
      <c r="K20" s="3" t="s">
        <v>3</v>
      </c>
      <c r="L20" s="1" t="s">
        <v>1788</v>
      </c>
      <c r="M20" s="1" t="s">
        <v>1553</v>
      </c>
      <c r="N20" s="1" t="s">
        <v>1506</v>
      </c>
      <c r="O20" s="1" t="s">
        <v>1709</v>
      </c>
      <c r="P20" s="1" t="s">
        <v>1789</v>
      </c>
      <c r="Q20" s="3" t="s">
        <v>1711</v>
      </c>
      <c r="R20" s="162">
        <v>15933.45</v>
      </c>
      <c r="S20" s="4">
        <v>12408.4</v>
      </c>
      <c r="T20" s="3" t="s">
        <v>1712</v>
      </c>
      <c r="U20" s="1" t="s">
        <v>1788</v>
      </c>
      <c r="V20" s="1" t="s">
        <v>1787</v>
      </c>
      <c r="W20" s="4">
        <v>115447</v>
      </c>
      <c r="X20" s="1" t="s">
        <v>3</v>
      </c>
      <c r="Y20" s="1" t="s">
        <v>3</v>
      </c>
      <c r="Z20" s="4">
        <v>1</v>
      </c>
      <c r="AA20" s="1" t="s">
        <v>1555</v>
      </c>
      <c r="AB20" s="1" t="s">
        <v>1713</v>
      </c>
      <c r="AC20" s="1" t="s">
        <v>1714</v>
      </c>
      <c r="AD20" s="1" t="s">
        <v>3</v>
      </c>
      <c r="AE20" s="1" t="s">
        <v>1557</v>
      </c>
      <c r="AF20" s="1" t="s">
        <v>1558</v>
      </c>
      <c r="AG20" s="1" t="s">
        <v>1790</v>
      </c>
      <c r="AH20" s="1" t="s">
        <v>1716</v>
      </c>
      <c r="AI20" s="1" t="s">
        <v>1716</v>
      </c>
      <c r="AJ20" s="1" t="s">
        <v>3</v>
      </c>
      <c r="AK20" s="1" t="s">
        <v>3</v>
      </c>
      <c r="AL20" s="1" t="s">
        <v>3</v>
      </c>
      <c r="AM20" s="1" t="s">
        <v>3</v>
      </c>
      <c r="AN20" s="1" t="s">
        <v>3</v>
      </c>
      <c r="AO20" s="1" t="s">
        <v>3</v>
      </c>
      <c r="AP20" s="1" t="s">
        <v>3</v>
      </c>
      <c r="AQ20" s="1" t="s">
        <v>3</v>
      </c>
      <c r="AR20" s="1" t="s">
        <v>3</v>
      </c>
      <c r="AS20" s="1" t="s">
        <v>3</v>
      </c>
      <c r="AT20" s="1" t="s">
        <v>3</v>
      </c>
      <c r="AU20" s="168" t="s">
        <v>3</v>
      </c>
      <c r="AV20" s="169" t="s">
        <v>1717</v>
      </c>
    </row>
    <row r="21" spans="1:48" ht="75">
      <c r="A21" s="1" t="s">
        <v>1547</v>
      </c>
      <c r="B21" s="1" t="s">
        <v>1506</v>
      </c>
      <c r="C21" s="1" t="s">
        <v>3</v>
      </c>
      <c r="D21" s="1" t="s">
        <v>1791</v>
      </c>
      <c r="E21" s="4">
        <v>2005</v>
      </c>
      <c r="F21" s="1" t="s">
        <v>16</v>
      </c>
      <c r="G21" s="1" t="s">
        <v>1792</v>
      </c>
      <c r="H21" s="1" t="s">
        <v>1791</v>
      </c>
      <c r="I21" s="1" t="s">
        <v>1707</v>
      </c>
      <c r="J21" s="3" t="s">
        <v>2</v>
      </c>
      <c r="K21" s="3" t="s">
        <v>3</v>
      </c>
      <c r="L21" s="1" t="s">
        <v>1793</v>
      </c>
      <c r="M21" s="1" t="s">
        <v>1553</v>
      </c>
      <c r="N21" s="1" t="s">
        <v>1506</v>
      </c>
      <c r="O21" s="1" t="s">
        <v>1709</v>
      </c>
      <c r="P21" s="1" t="s">
        <v>1794</v>
      </c>
      <c r="Q21" s="3" t="s">
        <v>1711</v>
      </c>
      <c r="R21" s="162">
        <v>5644.76</v>
      </c>
      <c r="S21" s="4">
        <v>4903.91</v>
      </c>
      <c r="T21" s="3" t="s">
        <v>1712</v>
      </c>
      <c r="U21" s="1" t="s">
        <v>1793</v>
      </c>
      <c r="V21" s="1" t="s">
        <v>1792</v>
      </c>
      <c r="W21" s="4">
        <v>115450</v>
      </c>
      <c r="X21" s="1" t="s">
        <v>3</v>
      </c>
      <c r="Y21" s="1" t="s">
        <v>3</v>
      </c>
      <c r="Z21" s="4">
        <v>1</v>
      </c>
      <c r="AA21" s="1" t="s">
        <v>1555</v>
      </c>
      <c r="AB21" s="1" t="s">
        <v>1713</v>
      </c>
      <c r="AC21" s="1" t="s">
        <v>1714</v>
      </c>
      <c r="AD21" s="1" t="s">
        <v>3</v>
      </c>
      <c r="AE21" s="1" t="s">
        <v>1557</v>
      </c>
      <c r="AF21" s="1" t="s">
        <v>1558</v>
      </c>
      <c r="AG21" s="1" t="s">
        <v>1795</v>
      </c>
      <c r="AH21" s="1" t="s">
        <v>1716</v>
      </c>
      <c r="AI21" s="1" t="s">
        <v>1716</v>
      </c>
      <c r="AJ21" s="1" t="s">
        <v>3</v>
      </c>
      <c r="AK21" s="1" t="s">
        <v>3</v>
      </c>
      <c r="AL21" s="1" t="s">
        <v>3</v>
      </c>
      <c r="AM21" s="1" t="s">
        <v>3</v>
      </c>
      <c r="AN21" s="1" t="s">
        <v>3</v>
      </c>
      <c r="AO21" s="1" t="s">
        <v>3</v>
      </c>
      <c r="AP21" s="1" t="s">
        <v>3</v>
      </c>
      <c r="AQ21" s="1" t="s">
        <v>3</v>
      </c>
      <c r="AR21" s="1" t="s">
        <v>3</v>
      </c>
      <c r="AS21" s="1" t="s">
        <v>3</v>
      </c>
      <c r="AT21" s="1" t="s">
        <v>3</v>
      </c>
      <c r="AU21" s="168" t="s">
        <v>3</v>
      </c>
      <c r="AV21" s="169" t="s">
        <v>1717</v>
      </c>
    </row>
    <row r="22" spans="1:48" ht="90">
      <c r="A22" s="1" t="s">
        <v>1547</v>
      </c>
      <c r="B22" s="1" t="s">
        <v>1506</v>
      </c>
      <c r="C22" s="1" t="s">
        <v>3</v>
      </c>
      <c r="D22" s="1" t="s">
        <v>1796</v>
      </c>
      <c r="E22" s="4">
        <v>1971</v>
      </c>
      <c r="F22" s="1" t="s">
        <v>16</v>
      </c>
      <c r="G22" s="1" t="s">
        <v>1797</v>
      </c>
      <c r="H22" s="1" t="s">
        <v>1796</v>
      </c>
      <c r="I22" s="1" t="s">
        <v>1707</v>
      </c>
      <c r="J22" s="3" t="s">
        <v>2</v>
      </c>
      <c r="K22" s="3" t="s">
        <v>3</v>
      </c>
      <c r="L22" s="1" t="s">
        <v>1798</v>
      </c>
      <c r="M22" s="1" t="s">
        <v>1553</v>
      </c>
      <c r="N22" s="1" t="s">
        <v>1506</v>
      </c>
      <c r="O22" s="1" t="s">
        <v>1709</v>
      </c>
      <c r="P22" s="1" t="s">
        <v>1799</v>
      </c>
      <c r="Q22" s="3" t="s">
        <v>1711</v>
      </c>
      <c r="R22" s="162">
        <v>5658.56</v>
      </c>
      <c r="S22" s="4">
        <v>4236.92</v>
      </c>
      <c r="T22" s="3" t="s">
        <v>1712</v>
      </c>
      <c r="U22" s="1" t="s">
        <v>1798</v>
      </c>
      <c r="V22" s="1" t="s">
        <v>1797</v>
      </c>
      <c r="W22" s="4">
        <v>115453</v>
      </c>
      <c r="X22" s="1" t="s">
        <v>3</v>
      </c>
      <c r="Y22" s="1" t="s">
        <v>3</v>
      </c>
      <c r="Z22" s="4">
        <v>1</v>
      </c>
      <c r="AA22" s="1" t="s">
        <v>1555</v>
      </c>
      <c r="AB22" s="1" t="s">
        <v>1713</v>
      </c>
      <c r="AC22" s="1" t="s">
        <v>1714</v>
      </c>
      <c r="AD22" s="1" t="s">
        <v>3</v>
      </c>
      <c r="AE22" s="1" t="s">
        <v>1557</v>
      </c>
      <c r="AF22" s="1" t="s">
        <v>1558</v>
      </c>
      <c r="AG22" s="1" t="s">
        <v>1800</v>
      </c>
      <c r="AH22" s="1" t="s">
        <v>1716</v>
      </c>
      <c r="AI22" s="1" t="s">
        <v>1716</v>
      </c>
      <c r="AJ22" s="1" t="s">
        <v>3</v>
      </c>
      <c r="AK22" s="1" t="s">
        <v>3</v>
      </c>
      <c r="AL22" s="1" t="s">
        <v>3</v>
      </c>
      <c r="AM22" s="1" t="s">
        <v>3</v>
      </c>
      <c r="AN22" s="1" t="s">
        <v>3</v>
      </c>
      <c r="AO22" s="1" t="s">
        <v>3</v>
      </c>
      <c r="AP22" s="1" t="s">
        <v>3</v>
      </c>
      <c r="AQ22" s="1" t="s">
        <v>3</v>
      </c>
      <c r="AR22" s="1" t="s">
        <v>3</v>
      </c>
      <c r="AS22" s="1" t="s">
        <v>3</v>
      </c>
      <c r="AT22" s="1" t="s">
        <v>3</v>
      </c>
      <c r="AU22" s="168" t="s">
        <v>3</v>
      </c>
      <c r="AV22" s="169" t="s">
        <v>1717</v>
      </c>
    </row>
    <row r="23" spans="1:48" ht="135">
      <c r="A23" s="1" t="s">
        <v>1547</v>
      </c>
      <c r="B23" s="1" t="s">
        <v>1506</v>
      </c>
      <c r="C23" s="1" t="s">
        <v>3</v>
      </c>
      <c r="D23" s="1" t="s">
        <v>1801</v>
      </c>
      <c r="E23" s="4">
        <v>1971</v>
      </c>
      <c r="F23" s="1" t="s">
        <v>16</v>
      </c>
      <c r="G23" s="1" t="s">
        <v>1802</v>
      </c>
      <c r="H23" s="1" t="s">
        <v>1801</v>
      </c>
      <c r="I23" s="1" t="s">
        <v>1707</v>
      </c>
      <c r="J23" s="3" t="s">
        <v>2</v>
      </c>
      <c r="K23" s="3" t="s">
        <v>3</v>
      </c>
      <c r="L23" s="1" t="s">
        <v>1803</v>
      </c>
      <c r="M23" s="1" t="s">
        <v>1553</v>
      </c>
      <c r="N23" s="1" t="s">
        <v>1506</v>
      </c>
      <c r="O23" s="1" t="s">
        <v>1709</v>
      </c>
      <c r="P23" s="1" t="s">
        <v>1804</v>
      </c>
      <c r="Q23" s="3" t="s">
        <v>1711</v>
      </c>
      <c r="R23" s="162">
        <v>9735.43</v>
      </c>
      <c r="S23" s="4">
        <v>7873.46</v>
      </c>
      <c r="T23" s="3" t="s">
        <v>1712</v>
      </c>
      <c r="U23" s="1" t="s">
        <v>1803</v>
      </c>
      <c r="V23" s="1" t="s">
        <v>1802</v>
      </c>
      <c r="W23" s="4">
        <v>115456</v>
      </c>
      <c r="X23" s="1" t="s">
        <v>3</v>
      </c>
      <c r="Y23" s="1" t="s">
        <v>3</v>
      </c>
      <c r="Z23" s="4">
        <v>1</v>
      </c>
      <c r="AA23" s="1" t="s">
        <v>1555</v>
      </c>
      <c r="AB23" s="1" t="s">
        <v>1713</v>
      </c>
      <c r="AC23" s="1" t="s">
        <v>1714</v>
      </c>
      <c r="AD23" s="1" t="s">
        <v>3</v>
      </c>
      <c r="AE23" s="1" t="s">
        <v>1557</v>
      </c>
      <c r="AF23" s="1" t="s">
        <v>1558</v>
      </c>
      <c r="AG23" s="1" t="s">
        <v>1805</v>
      </c>
      <c r="AH23" s="1" t="s">
        <v>1716</v>
      </c>
      <c r="AI23" s="1" t="s">
        <v>1716</v>
      </c>
      <c r="AJ23" s="1" t="s">
        <v>3</v>
      </c>
      <c r="AK23" s="1" t="s">
        <v>3</v>
      </c>
      <c r="AL23" s="1" t="s">
        <v>3</v>
      </c>
      <c r="AM23" s="1" t="s">
        <v>3</v>
      </c>
      <c r="AN23" s="1" t="s">
        <v>3</v>
      </c>
      <c r="AO23" s="1" t="s">
        <v>3</v>
      </c>
      <c r="AP23" s="1" t="s">
        <v>3</v>
      </c>
      <c r="AQ23" s="1" t="s">
        <v>3</v>
      </c>
      <c r="AR23" s="1" t="s">
        <v>3</v>
      </c>
      <c r="AS23" s="1" t="s">
        <v>3</v>
      </c>
      <c r="AT23" s="1" t="s">
        <v>3</v>
      </c>
      <c r="AU23" s="168" t="s">
        <v>3</v>
      </c>
      <c r="AV23" s="169" t="s">
        <v>1717</v>
      </c>
    </row>
    <row r="24" spans="1:48" ht="90">
      <c r="A24" s="1" t="s">
        <v>1547</v>
      </c>
      <c r="B24" s="1" t="s">
        <v>1506</v>
      </c>
      <c r="C24" s="1" t="s">
        <v>3</v>
      </c>
      <c r="D24" s="1" t="s">
        <v>1806</v>
      </c>
      <c r="E24" s="4">
        <v>1971</v>
      </c>
      <c r="F24" s="1" t="s">
        <v>16</v>
      </c>
      <c r="G24" s="1" t="s">
        <v>1807</v>
      </c>
      <c r="H24" s="1" t="s">
        <v>1806</v>
      </c>
      <c r="I24" s="1" t="s">
        <v>1707</v>
      </c>
      <c r="J24" s="3" t="s">
        <v>2</v>
      </c>
      <c r="K24" s="3" t="s">
        <v>3</v>
      </c>
      <c r="L24" s="1" t="s">
        <v>1808</v>
      </c>
      <c r="M24" s="1" t="s">
        <v>1553</v>
      </c>
      <c r="N24" s="1" t="s">
        <v>1506</v>
      </c>
      <c r="O24" s="1" t="s">
        <v>1709</v>
      </c>
      <c r="P24" s="1" t="s">
        <v>1809</v>
      </c>
      <c r="Q24" s="3" t="s">
        <v>1711</v>
      </c>
      <c r="R24" s="162">
        <v>12407.11</v>
      </c>
      <c r="S24" s="4">
        <v>10034.34</v>
      </c>
      <c r="T24" s="3" t="s">
        <v>1712</v>
      </c>
      <c r="U24" s="1" t="s">
        <v>1808</v>
      </c>
      <c r="V24" s="1" t="s">
        <v>1807</v>
      </c>
      <c r="W24" s="4">
        <v>115459</v>
      </c>
      <c r="X24" s="1" t="s">
        <v>3</v>
      </c>
      <c r="Y24" s="1" t="s">
        <v>3</v>
      </c>
      <c r="Z24" s="4">
        <v>1</v>
      </c>
      <c r="AA24" s="1" t="s">
        <v>1555</v>
      </c>
      <c r="AB24" s="1" t="s">
        <v>1713</v>
      </c>
      <c r="AC24" s="1" t="s">
        <v>1714</v>
      </c>
      <c r="AD24" s="1" t="s">
        <v>3</v>
      </c>
      <c r="AE24" s="1" t="s">
        <v>1557</v>
      </c>
      <c r="AF24" s="1" t="s">
        <v>1558</v>
      </c>
      <c r="AG24" s="1" t="s">
        <v>1810</v>
      </c>
      <c r="AH24" s="1" t="s">
        <v>1716</v>
      </c>
      <c r="AI24" s="1" t="s">
        <v>1716</v>
      </c>
      <c r="AJ24" s="1" t="s">
        <v>3</v>
      </c>
      <c r="AK24" s="1" t="s">
        <v>3</v>
      </c>
      <c r="AL24" s="1" t="s">
        <v>3</v>
      </c>
      <c r="AM24" s="1" t="s">
        <v>3</v>
      </c>
      <c r="AN24" s="1" t="s">
        <v>3</v>
      </c>
      <c r="AO24" s="1" t="s">
        <v>3</v>
      </c>
      <c r="AP24" s="1" t="s">
        <v>3</v>
      </c>
      <c r="AQ24" s="1" t="s">
        <v>3</v>
      </c>
      <c r="AR24" s="1" t="s">
        <v>3</v>
      </c>
      <c r="AS24" s="1" t="s">
        <v>3</v>
      </c>
      <c r="AT24" s="1" t="s">
        <v>3</v>
      </c>
      <c r="AU24" s="168" t="s">
        <v>3</v>
      </c>
      <c r="AV24" s="169" t="s">
        <v>1717</v>
      </c>
    </row>
    <row r="25" spans="1:48" ht="90">
      <c r="A25" s="1" t="s">
        <v>1547</v>
      </c>
      <c r="B25" s="1" t="s">
        <v>1506</v>
      </c>
      <c r="C25" s="1" t="s">
        <v>3</v>
      </c>
      <c r="D25" s="1" t="s">
        <v>1811</v>
      </c>
      <c r="E25" s="4">
        <v>1972</v>
      </c>
      <c r="F25" s="1" t="s">
        <v>16</v>
      </c>
      <c r="G25" s="1" t="s">
        <v>1812</v>
      </c>
      <c r="H25" s="1" t="s">
        <v>1811</v>
      </c>
      <c r="I25" s="1" t="s">
        <v>1707</v>
      </c>
      <c r="J25" s="3" t="s">
        <v>2</v>
      </c>
      <c r="K25" s="3" t="s">
        <v>3</v>
      </c>
      <c r="L25" s="1" t="s">
        <v>1813</v>
      </c>
      <c r="M25" s="1" t="s">
        <v>1553</v>
      </c>
      <c r="N25" s="1" t="s">
        <v>1506</v>
      </c>
      <c r="O25" s="1" t="s">
        <v>1709</v>
      </c>
      <c r="P25" s="1" t="s">
        <v>1814</v>
      </c>
      <c r="Q25" s="3" t="s">
        <v>1711</v>
      </c>
      <c r="R25" s="162">
        <v>6634.89</v>
      </c>
      <c r="S25" s="4">
        <v>5166.8</v>
      </c>
      <c r="T25" s="3" t="s">
        <v>1712</v>
      </c>
      <c r="U25" s="1" t="s">
        <v>1813</v>
      </c>
      <c r="V25" s="1" t="s">
        <v>1812</v>
      </c>
      <c r="W25" s="4">
        <v>115462</v>
      </c>
      <c r="X25" s="1" t="s">
        <v>3</v>
      </c>
      <c r="Y25" s="1" t="s">
        <v>3</v>
      </c>
      <c r="Z25" s="4">
        <v>1</v>
      </c>
      <c r="AA25" s="1" t="s">
        <v>1555</v>
      </c>
      <c r="AB25" s="1" t="s">
        <v>1713</v>
      </c>
      <c r="AC25" s="1" t="s">
        <v>1714</v>
      </c>
      <c r="AD25" s="1" t="s">
        <v>3</v>
      </c>
      <c r="AE25" s="1" t="s">
        <v>1557</v>
      </c>
      <c r="AF25" s="1" t="s">
        <v>1558</v>
      </c>
      <c r="AG25" s="1" t="s">
        <v>1815</v>
      </c>
      <c r="AH25" s="1" t="s">
        <v>1716</v>
      </c>
      <c r="AI25" s="1" t="s">
        <v>1716</v>
      </c>
      <c r="AJ25" s="1" t="s">
        <v>3</v>
      </c>
      <c r="AK25" s="1" t="s">
        <v>3</v>
      </c>
      <c r="AL25" s="1" t="s">
        <v>3</v>
      </c>
      <c r="AM25" s="1" t="s">
        <v>3</v>
      </c>
      <c r="AN25" s="1" t="s">
        <v>3</v>
      </c>
      <c r="AO25" s="1" t="s">
        <v>3</v>
      </c>
      <c r="AP25" s="1" t="s">
        <v>3</v>
      </c>
      <c r="AQ25" s="1" t="s">
        <v>3</v>
      </c>
      <c r="AR25" s="1" t="s">
        <v>3</v>
      </c>
      <c r="AS25" s="1" t="s">
        <v>3</v>
      </c>
      <c r="AT25" s="1" t="s">
        <v>3</v>
      </c>
      <c r="AU25" s="168" t="s">
        <v>3</v>
      </c>
      <c r="AV25" s="169" t="s">
        <v>1717</v>
      </c>
    </row>
    <row r="26" spans="1:48" ht="105">
      <c r="A26" s="1" t="s">
        <v>1547</v>
      </c>
      <c r="B26" s="1" t="s">
        <v>1506</v>
      </c>
      <c r="C26" s="1" t="s">
        <v>3</v>
      </c>
      <c r="D26" s="1" t="s">
        <v>1816</v>
      </c>
      <c r="E26" s="4">
        <v>1974</v>
      </c>
      <c r="F26" s="1" t="s">
        <v>16</v>
      </c>
      <c r="G26" s="1" t="s">
        <v>1817</v>
      </c>
      <c r="H26" s="1" t="s">
        <v>1818</v>
      </c>
      <c r="I26" s="1" t="s">
        <v>1707</v>
      </c>
      <c r="J26" s="3" t="s">
        <v>2</v>
      </c>
      <c r="K26" s="3" t="s">
        <v>3</v>
      </c>
      <c r="L26" s="1" t="s">
        <v>1818</v>
      </c>
      <c r="M26" s="1" t="s">
        <v>1553</v>
      </c>
      <c r="N26" s="1" t="s">
        <v>1506</v>
      </c>
      <c r="O26" s="1" t="s">
        <v>1709</v>
      </c>
      <c r="P26" s="1" t="s">
        <v>1819</v>
      </c>
      <c r="Q26" s="3" t="s">
        <v>1711</v>
      </c>
      <c r="R26" s="162">
        <v>95740.32</v>
      </c>
      <c r="S26" s="4">
        <v>77430.009999999995</v>
      </c>
      <c r="T26" s="3" t="s">
        <v>1820</v>
      </c>
      <c r="U26" s="1" t="s">
        <v>1818</v>
      </c>
      <c r="V26" s="1" t="s">
        <v>1817</v>
      </c>
      <c r="W26" s="4">
        <v>115474</v>
      </c>
      <c r="X26" s="1" t="s">
        <v>3</v>
      </c>
      <c r="Y26" s="1" t="s">
        <v>3</v>
      </c>
      <c r="Z26" s="4">
        <v>1</v>
      </c>
      <c r="AA26" s="1" t="s">
        <v>1555</v>
      </c>
      <c r="AB26" s="1" t="s">
        <v>1713</v>
      </c>
      <c r="AC26" s="1" t="s">
        <v>1714</v>
      </c>
      <c r="AD26" s="1" t="s">
        <v>3</v>
      </c>
      <c r="AE26" s="1" t="s">
        <v>1557</v>
      </c>
      <c r="AF26" s="1" t="s">
        <v>1558</v>
      </c>
      <c r="AG26" s="1" t="s">
        <v>1821</v>
      </c>
      <c r="AH26" s="1" t="s">
        <v>1716</v>
      </c>
      <c r="AI26" s="1" t="s">
        <v>1716</v>
      </c>
      <c r="AJ26" s="1" t="s">
        <v>3</v>
      </c>
      <c r="AK26" s="1" t="s">
        <v>3</v>
      </c>
      <c r="AL26" s="1" t="s">
        <v>3</v>
      </c>
      <c r="AM26" s="1" t="s">
        <v>3</v>
      </c>
      <c r="AN26" s="1" t="s">
        <v>3</v>
      </c>
      <c r="AO26" s="1" t="s">
        <v>3</v>
      </c>
      <c r="AP26" s="1" t="s">
        <v>3</v>
      </c>
      <c r="AQ26" s="1" t="s">
        <v>3</v>
      </c>
      <c r="AR26" s="1" t="s">
        <v>3</v>
      </c>
      <c r="AS26" s="1" t="s">
        <v>3</v>
      </c>
      <c r="AT26" s="1" t="s">
        <v>3</v>
      </c>
      <c r="AU26" s="168" t="s">
        <v>3</v>
      </c>
      <c r="AV26" s="169" t="s">
        <v>1717</v>
      </c>
    </row>
    <row r="27" spans="1:48" ht="90">
      <c r="A27" s="1" t="s">
        <v>1547</v>
      </c>
      <c r="B27" s="1" t="s">
        <v>1506</v>
      </c>
      <c r="C27" s="1" t="s">
        <v>3</v>
      </c>
      <c r="D27" s="1" t="s">
        <v>1822</v>
      </c>
      <c r="E27" s="4">
        <v>1969</v>
      </c>
      <c r="F27" s="1" t="s">
        <v>16</v>
      </c>
      <c r="G27" s="1" t="s">
        <v>1823</v>
      </c>
      <c r="H27" s="1" t="s">
        <v>1822</v>
      </c>
      <c r="I27" s="1" t="s">
        <v>1707</v>
      </c>
      <c r="J27" s="3" t="s">
        <v>2</v>
      </c>
      <c r="K27" s="3" t="s">
        <v>3</v>
      </c>
      <c r="L27" s="1" t="s">
        <v>1824</v>
      </c>
      <c r="M27" s="1" t="s">
        <v>1553</v>
      </c>
      <c r="N27" s="1" t="s">
        <v>1506</v>
      </c>
      <c r="O27" s="1" t="s">
        <v>1709</v>
      </c>
      <c r="P27" s="1" t="s">
        <v>1825</v>
      </c>
      <c r="Q27" s="3" t="s">
        <v>1711</v>
      </c>
      <c r="R27" s="162">
        <v>18736.28</v>
      </c>
      <c r="S27" s="4">
        <v>16089.6</v>
      </c>
      <c r="T27" s="3" t="s">
        <v>1712</v>
      </c>
      <c r="U27" s="1" t="s">
        <v>1824</v>
      </c>
      <c r="V27" s="1" t="s">
        <v>1823</v>
      </c>
      <c r="W27" s="4">
        <v>115477</v>
      </c>
      <c r="X27" s="1" t="s">
        <v>3</v>
      </c>
      <c r="Y27" s="1" t="s">
        <v>3</v>
      </c>
      <c r="Z27" s="4">
        <v>1</v>
      </c>
      <c r="AA27" s="1" t="s">
        <v>1555</v>
      </c>
      <c r="AB27" s="1" t="s">
        <v>1713</v>
      </c>
      <c r="AC27" s="1" t="s">
        <v>1714</v>
      </c>
      <c r="AD27" s="1" t="s">
        <v>3</v>
      </c>
      <c r="AE27" s="1" t="s">
        <v>1557</v>
      </c>
      <c r="AF27" s="1" t="s">
        <v>1558</v>
      </c>
      <c r="AG27" s="1" t="s">
        <v>1826</v>
      </c>
      <c r="AH27" s="1" t="s">
        <v>1716</v>
      </c>
      <c r="AI27" s="1" t="s">
        <v>1716</v>
      </c>
      <c r="AJ27" s="1" t="s">
        <v>3</v>
      </c>
      <c r="AK27" s="1" t="s">
        <v>3</v>
      </c>
      <c r="AL27" s="1" t="s">
        <v>3</v>
      </c>
      <c r="AM27" s="1" t="s">
        <v>3</v>
      </c>
      <c r="AN27" s="1" t="s">
        <v>3</v>
      </c>
      <c r="AO27" s="1" t="s">
        <v>3</v>
      </c>
      <c r="AP27" s="1" t="s">
        <v>3</v>
      </c>
      <c r="AQ27" s="1" t="s">
        <v>3</v>
      </c>
      <c r="AR27" s="1" t="s">
        <v>3</v>
      </c>
      <c r="AS27" s="1" t="s">
        <v>3</v>
      </c>
      <c r="AT27" s="1" t="s">
        <v>3</v>
      </c>
      <c r="AU27" s="168" t="s">
        <v>3</v>
      </c>
      <c r="AV27" s="169" t="s">
        <v>1717</v>
      </c>
    </row>
    <row r="28" spans="1:48" ht="105">
      <c r="A28" s="1" t="s">
        <v>1547</v>
      </c>
      <c r="B28" s="1" t="s">
        <v>1506</v>
      </c>
      <c r="C28" s="1" t="s">
        <v>3</v>
      </c>
      <c r="D28" s="1" t="s">
        <v>1827</v>
      </c>
      <c r="E28" s="4">
        <v>1983</v>
      </c>
      <c r="F28" s="1" t="s">
        <v>16</v>
      </c>
      <c r="G28" s="1" t="s">
        <v>1828</v>
      </c>
      <c r="H28" s="1" t="s">
        <v>1827</v>
      </c>
      <c r="I28" s="1" t="s">
        <v>1707</v>
      </c>
      <c r="J28" s="3" t="s">
        <v>2</v>
      </c>
      <c r="K28" s="3" t="s">
        <v>3</v>
      </c>
      <c r="L28" s="1" t="s">
        <v>1829</v>
      </c>
      <c r="M28" s="1" t="s">
        <v>1553</v>
      </c>
      <c r="N28" s="1" t="s">
        <v>1506</v>
      </c>
      <c r="O28" s="1" t="s">
        <v>1709</v>
      </c>
      <c r="P28" s="1" t="s">
        <v>1830</v>
      </c>
      <c r="Q28" s="3" t="s">
        <v>1711</v>
      </c>
      <c r="R28" s="162">
        <v>25962.84</v>
      </c>
      <c r="S28" s="4">
        <v>25151.54</v>
      </c>
      <c r="T28" s="3" t="s">
        <v>1712</v>
      </c>
      <c r="U28" s="1" t="s">
        <v>1829</v>
      </c>
      <c r="V28" s="1" t="s">
        <v>1828</v>
      </c>
      <c r="W28" s="4">
        <v>115480</v>
      </c>
      <c r="X28" s="1" t="s">
        <v>3</v>
      </c>
      <c r="Y28" s="1" t="s">
        <v>3</v>
      </c>
      <c r="Z28" s="4">
        <v>1</v>
      </c>
      <c r="AA28" s="1" t="s">
        <v>1555</v>
      </c>
      <c r="AB28" s="1" t="s">
        <v>1713</v>
      </c>
      <c r="AC28" s="1" t="s">
        <v>1714</v>
      </c>
      <c r="AD28" s="1" t="s">
        <v>3</v>
      </c>
      <c r="AE28" s="1" t="s">
        <v>1557</v>
      </c>
      <c r="AF28" s="1" t="s">
        <v>1558</v>
      </c>
      <c r="AG28" s="1" t="s">
        <v>1831</v>
      </c>
      <c r="AH28" s="1" t="s">
        <v>1716</v>
      </c>
      <c r="AI28" s="1" t="s">
        <v>1716</v>
      </c>
      <c r="AJ28" s="1" t="s">
        <v>3</v>
      </c>
      <c r="AK28" s="1" t="s">
        <v>3</v>
      </c>
      <c r="AL28" s="1" t="s">
        <v>3</v>
      </c>
      <c r="AM28" s="1" t="s">
        <v>3</v>
      </c>
      <c r="AN28" s="1" t="s">
        <v>3</v>
      </c>
      <c r="AO28" s="1" t="s">
        <v>3</v>
      </c>
      <c r="AP28" s="1" t="s">
        <v>3</v>
      </c>
      <c r="AQ28" s="1" t="s">
        <v>3</v>
      </c>
      <c r="AR28" s="1" t="s">
        <v>3</v>
      </c>
      <c r="AS28" s="1" t="s">
        <v>3</v>
      </c>
      <c r="AT28" s="1" t="s">
        <v>3</v>
      </c>
      <c r="AU28" s="168" t="s">
        <v>3</v>
      </c>
      <c r="AV28" s="169" t="s">
        <v>1717</v>
      </c>
    </row>
    <row r="29" spans="1:48" ht="90">
      <c r="A29" s="1" t="s">
        <v>1547</v>
      </c>
      <c r="B29" s="1" t="s">
        <v>1506</v>
      </c>
      <c r="C29" s="1" t="s">
        <v>3</v>
      </c>
      <c r="D29" s="1" t="s">
        <v>1832</v>
      </c>
      <c r="E29" s="4">
        <v>1983</v>
      </c>
      <c r="F29" s="1" t="s">
        <v>16</v>
      </c>
      <c r="G29" s="1" t="s">
        <v>1833</v>
      </c>
      <c r="H29" s="1" t="s">
        <v>1832</v>
      </c>
      <c r="I29" s="1" t="s">
        <v>1707</v>
      </c>
      <c r="J29" s="3" t="s">
        <v>2</v>
      </c>
      <c r="K29" s="3" t="s">
        <v>3</v>
      </c>
      <c r="L29" s="1" t="s">
        <v>1834</v>
      </c>
      <c r="M29" s="1" t="s">
        <v>1553</v>
      </c>
      <c r="N29" s="1" t="s">
        <v>1506</v>
      </c>
      <c r="O29" s="1" t="s">
        <v>1709</v>
      </c>
      <c r="P29" s="1" t="s">
        <v>1835</v>
      </c>
      <c r="Q29" s="3" t="s">
        <v>1711</v>
      </c>
      <c r="R29" s="162">
        <v>31987.02</v>
      </c>
      <c r="S29" s="4">
        <v>24909.89</v>
      </c>
      <c r="T29" s="3" t="s">
        <v>1712</v>
      </c>
      <c r="U29" s="1" t="s">
        <v>1834</v>
      </c>
      <c r="V29" s="1" t="s">
        <v>1833</v>
      </c>
      <c r="W29" s="4">
        <v>115483</v>
      </c>
      <c r="X29" s="1" t="s">
        <v>3</v>
      </c>
      <c r="Y29" s="1" t="s">
        <v>3</v>
      </c>
      <c r="Z29" s="4">
        <v>1</v>
      </c>
      <c r="AA29" s="1" t="s">
        <v>1555</v>
      </c>
      <c r="AB29" s="1" t="s">
        <v>1713</v>
      </c>
      <c r="AC29" s="1" t="s">
        <v>1714</v>
      </c>
      <c r="AD29" s="1" t="s">
        <v>3</v>
      </c>
      <c r="AE29" s="1" t="s">
        <v>1557</v>
      </c>
      <c r="AF29" s="1" t="s">
        <v>1558</v>
      </c>
      <c r="AG29" s="1" t="s">
        <v>1836</v>
      </c>
      <c r="AH29" s="1" t="s">
        <v>1716</v>
      </c>
      <c r="AI29" s="1" t="s">
        <v>1716</v>
      </c>
      <c r="AJ29" s="1" t="s">
        <v>3</v>
      </c>
      <c r="AK29" s="1" t="s">
        <v>3</v>
      </c>
      <c r="AL29" s="1" t="s">
        <v>3</v>
      </c>
      <c r="AM29" s="1" t="s">
        <v>3</v>
      </c>
      <c r="AN29" s="1" t="s">
        <v>3</v>
      </c>
      <c r="AO29" s="1" t="s">
        <v>3</v>
      </c>
      <c r="AP29" s="1" t="s">
        <v>3</v>
      </c>
      <c r="AQ29" s="1" t="s">
        <v>3</v>
      </c>
      <c r="AR29" s="1" t="s">
        <v>3</v>
      </c>
      <c r="AS29" s="1" t="s">
        <v>3</v>
      </c>
      <c r="AT29" s="1" t="s">
        <v>3</v>
      </c>
      <c r="AU29" s="168" t="s">
        <v>3</v>
      </c>
      <c r="AV29" s="169" t="s">
        <v>1717</v>
      </c>
    </row>
    <row r="30" spans="1:48" ht="120">
      <c r="A30" s="1" t="s">
        <v>1547</v>
      </c>
      <c r="B30" s="1" t="s">
        <v>1506</v>
      </c>
      <c r="C30" s="1" t="s">
        <v>3</v>
      </c>
      <c r="D30" s="1" t="s">
        <v>1837</v>
      </c>
      <c r="E30" s="4">
        <v>1983</v>
      </c>
      <c r="F30" s="1" t="s">
        <v>16</v>
      </c>
      <c r="G30" s="1" t="s">
        <v>1838</v>
      </c>
      <c r="H30" s="1" t="s">
        <v>1837</v>
      </c>
      <c r="I30" s="1" t="s">
        <v>1707</v>
      </c>
      <c r="J30" s="3" t="s">
        <v>2</v>
      </c>
      <c r="K30" s="3" t="s">
        <v>3</v>
      </c>
      <c r="L30" s="1" t="s">
        <v>1839</v>
      </c>
      <c r="M30" s="1" t="s">
        <v>1553</v>
      </c>
      <c r="N30" s="1" t="s">
        <v>1506</v>
      </c>
      <c r="O30" s="1" t="s">
        <v>1709</v>
      </c>
      <c r="P30" s="1" t="s">
        <v>1840</v>
      </c>
      <c r="Q30" s="3" t="s">
        <v>1711</v>
      </c>
      <c r="R30" s="162">
        <v>23722.43</v>
      </c>
      <c r="S30" s="4">
        <v>20371.560000000001</v>
      </c>
      <c r="T30" s="3" t="s">
        <v>1712</v>
      </c>
      <c r="U30" s="1" t="s">
        <v>1839</v>
      </c>
      <c r="V30" s="1" t="s">
        <v>1838</v>
      </c>
      <c r="W30" s="4">
        <v>115489</v>
      </c>
      <c r="X30" s="1" t="s">
        <v>3</v>
      </c>
      <c r="Y30" s="1" t="s">
        <v>3</v>
      </c>
      <c r="Z30" s="4">
        <v>1</v>
      </c>
      <c r="AA30" s="1" t="s">
        <v>1555</v>
      </c>
      <c r="AB30" s="1" t="s">
        <v>1713</v>
      </c>
      <c r="AC30" s="1" t="s">
        <v>1714</v>
      </c>
      <c r="AD30" s="1" t="s">
        <v>3</v>
      </c>
      <c r="AE30" s="1" t="s">
        <v>1557</v>
      </c>
      <c r="AF30" s="1" t="s">
        <v>1558</v>
      </c>
      <c r="AG30" s="1" t="s">
        <v>1841</v>
      </c>
      <c r="AH30" s="1" t="s">
        <v>1716</v>
      </c>
      <c r="AI30" s="1" t="s">
        <v>1716</v>
      </c>
      <c r="AJ30" s="1" t="s">
        <v>3</v>
      </c>
      <c r="AK30" s="1" t="s">
        <v>3</v>
      </c>
      <c r="AL30" s="1" t="s">
        <v>3</v>
      </c>
      <c r="AM30" s="1" t="s">
        <v>3</v>
      </c>
      <c r="AN30" s="1" t="s">
        <v>3</v>
      </c>
      <c r="AO30" s="1" t="s">
        <v>3</v>
      </c>
      <c r="AP30" s="1" t="s">
        <v>3</v>
      </c>
      <c r="AQ30" s="1" t="s">
        <v>3</v>
      </c>
      <c r="AR30" s="1" t="s">
        <v>3</v>
      </c>
      <c r="AS30" s="1" t="s">
        <v>3</v>
      </c>
      <c r="AT30" s="1" t="s">
        <v>3</v>
      </c>
      <c r="AU30" s="168" t="s">
        <v>3</v>
      </c>
      <c r="AV30" s="169" t="s">
        <v>1717</v>
      </c>
    </row>
    <row r="31" spans="1:48" ht="75">
      <c r="A31" s="1" t="s">
        <v>1547</v>
      </c>
      <c r="B31" s="1" t="s">
        <v>1506</v>
      </c>
      <c r="C31" s="1" t="s">
        <v>3</v>
      </c>
      <c r="D31" s="1" t="s">
        <v>1842</v>
      </c>
      <c r="E31" s="4">
        <v>1995</v>
      </c>
      <c r="F31" s="1" t="s">
        <v>16</v>
      </c>
      <c r="G31" s="1" t="s">
        <v>1843</v>
      </c>
      <c r="H31" s="1" t="s">
        <v>1842</v>
      </c>
      <c r="I31" s="1" t="s">
        <v>1707</v>
      </c>
      <c r="J31" s="3" t="s">
        <v>2</v>
      </c>
      <c r="K31" s="3" t="s">
        <v>3</v>
      </c>
      <c r="L31" s="1" t="s">
        <v>1844</v>
      </c>
      <c r="M31" s="1" t="s">
        <v>1553</v>
      </c>
      <c r="N31" s="1" t="s">
        <v>1506</v>
      </c>
      <c r="O31" s="1" t="s">
        <v>1709</v>
      </c>
      <c r="P31" s="1" t="s">
        <v>1845</v>
      </c>
      <c r="Q31" s="3" t="s">
        <v>1711</v>
      </c>
      <c r="R31" s="162">
        <v>18522.91</v>
      </c>
      <c r="S31" s="4">
        <v>6035.37</v>
      </c>
      <c r="T31" s="3" t="s">
        <v>1712</v>
      </c>
      <c r="U31" s="1" t="s">
        <v>1844</v>
      </c>
      <c r="V31" s="1" t="s">
        <v>1843</v>
      </c>
      <c r="W31" s="4">
        <v>115492</v>
      </c>
      <c r="X31" s="1" t="s">
        <v>3</v>
      </c>
      <c r="Y31" s="1" t="s">
        <v>3</v>
      </c>
      <c r="Z31" s="4">
        <v>1</v>
      </c>
      <c r="AA31" s="1" t="s">
        <v>1555</v>
      </c>
      <c r="AB31" s="1" t="s">
        <v>1713</v>
      </c>
      <c r="AC31" s="1" t="s">
        <v>1714</v>
      </c>
      <c r="AD31" s="1" t="s">
        <v>3</v>
      </c>
      <c r="AE31" s="1" t="s">
        <v>1557</v>
      </c>
      <c r="AF31" s="1" t="s">
        <v>1558</v>
      </c>
      <c r="AG31" s="1" t="s">
        <v>1846</v>
      </c>
      <c r="AH31" s="1" t="s">
        <v>1716</v>
      </c>
      <c r="AI31" s="1" t="s">
        <v>1716</v>
      </c>
      <c r="AJ31" s="1" t="s">
        <v>3</v>
      </c>
      <c r="AK31" s="1" t="s">
        <v>3</v>
      </c>
      <c r="AL31" s="1" t="s">
        <v>3</v>
      </c>
      <c r="AM31" s="1" t="s">
        <v>3</v>
      </c>
      <c r="AN31" s="1" t="s">
        <v>3</v>
      </c>
      <c r="AO31" s="1" t="s">
        <v>3</v>
      </c>
      <c r="AP31" s="1" t="s">
        <v>3</v>
      </c>
      <c r="AQ31" s="1" t="s">
        <v>3</v>
      </c>
      <c r="AR31" s="1" t="s">
        <v>3</v>
      </c>
      <c r="AS31" s="1" t="s">
        <v>3</v>
      </c>
      <c r="AT31" s="1" t="s">
        <v>3</v>
      </c>
      <c r="AU31" s="168" t="s">
        <v>3</v>
      </c>
      <c r="AV31" s="169" t="s">
        <v>1717</v>
      </c>
    </row>
    <row r="32" spans="1:48" ht="75">
      <c r="A32" s="1" t="s">
        <v>1547</v>
      </c>
      <c r="B32" s="1" t="s">
        <v>1506</v>
      </c>
      <c r="C32" s="1" t="s">
        <v>3</v>
      </c>
      <c r="D32" s="1" t="s">
        <v>1847</v>
      </c>
      <c r="E32" s="4">
        <v>1996</v>
      </c>
      <c r="F32" s="1" t="s">
        <v>16</v>
      </c>
      <c r="G32" s="1" t="s">
        <v>1848</v>
      </c>
      <c r="H32" s="1" t="s">
        <v>1847</v>
      </c>
      <c r="I32" s="1" t="s">
        <v>1707</v>
      </c>
      <c r="J32" s="3" t="s">
        <v>2</v>
      </c>
      <c r="K32" s="3" t="s">
        <v>3</v>
      </c>
      <c r="L32" s="1" t="s">
        <v>1849</v>
      </c>
      <c r="M32" s="1" t="s">
        <v>1553</v>
      </c>
      <c r="N32" s="1" t="s">
        <v>1506</v>
      </c>
      <c r="O32" s="1" t="s">
        <v>1709</v>
      </c>
      <c r="P32" s="1" t="s">
        <v>1850</v>
      </c>
      <c r="Q32" s="3" t="s">
        <v>1711</v>
      </c>
      <c r="R32" s="162">
        <v>27693.58</v>
      </c>
      <c r="S32" s="4">
        <v>8158.06</v>
      </c>
      <c r="T32" s="3" t="s">
        <v>1712</v>
      </c>
      <c r="U32" s="1" t="s">
        <v>1849</v>
      </c>
      <c r="V32" s="1" t="s">
        <v>1848</v>
      </c>
      <c r="W32" s="4">
        <v>115495</v>
      </c>
      <c r="X32" s="1" t="s">
        <v>3</v>
      </c>
      <c r="Y32" s="1" t="s">
        <v>3</v>
      </c>
      <c r="Z32" s="4">
        <v>1</v>
      </c>
      <c r="AA32" s="1" t="s">
        <v>1555</v>
      </c>
      <c r="AB32" s="1" t="s">
        <v>1713</v>
      </c>
      <c r="AC32" s="1" t="s">
        <v>1714</v>
      </c>
      <c r="AD32" s="1" t="s">
        <v>3</v>
      </c>
      <c r="AE32" s="1" t="s">
        <v>1557</v>
      </c>
      <c r="AF32" s="1" t="s">
        <v>1558</v>
      </c>
      <c r="AG32" s="1" t="s">
        <v>1851</v>
      </c>
      <c r="AH32" s="1" t="s">
        <v>1716</v>
      </c>
      <c r="AI32" s="1" t="s">
        <v>1716</v>
      </c>
      <c r="AJ32" s="1" t="s">
        <v>3</v>
      </c>
      <c r="AK32" s="1" t="s">
        <v>3</v>
      </c>
      <c r="AL32" s="1" t="s">
        <v>3</v>
      </c>
      <c r="AM32" s="1" t="s">
        <v>3</v>
      </c>
      <c r="AN32" s="1" t="s">
        <v>3</v>
      </c>
      <c r="AO32" s="1" t="s">
        <v>3</v>
      </c>
      <c r="AP32" s="1" t="s">
        <v>3</v>
      </c>
      <c r="AQ32" s="1" t="s">
        <v>3</v>
      </c>
      <c r="AR32" s="1" t="s">
        <v>3</v>
      </c>
      <c r="AS32" s="1" t="s">
        <v>3</v>
      </c>
      <c r="AT32" s="1" t="s">
        <v>3</v>
      </c>
      <c r="AU32" s="168" t="s">
        <v>3</v>
      </c>
      <c r="AV32" s="169" t="s">
        <v>1717</v>
      </c>
    </row>
    <row r="33" spans="1:48" ht="90">
      <c r="A33" s="1" t="s">
        <v>1547</v>
      </c>
      <c r="B33" s="1" t="s">
        <v>1506</v>
      </c>
      <c r="C33" s="1" t="s">
        <v>3</v>
      </c>
      <c r="D33" s="1" t="s">
        <v>1852</v>
      </c>
      <c r="E33" s="4">
        <v>1972</v>
      </c>
      <c r="F33" s="1" t="s">
        <v>16</v>
      </c>
      <c r="G33" s="1" t="s">
        <v>1853</v>
      </c>
      <c r="H33" s="1" t="s">
        <v>1852</v>
      </c>
      <c r="I33" s="1" t="s">
        <v>1707</v>
      </c>
      <c r="J33" s="3" t="s">
        <v>2</v>
      </c>
      <c r="K33" s="3" t="s">
        <v>3</v>
      </c>
      <c r="L33" s="1" t="s">
        <v>1854</v>
      </c>
      <c r="M33" s="1" t="s">
        <v>1553</v>
      </c>
      <c r="N33" s="1" t="s">
        <v>1506</v>
      </c>
      <c r="O33" s="1" t="s">
        <v>1709</v>
      </c>
      <c r="P33" s="1" t="s">
        <v>1855</v>
      </c>
      <c r="Q33" s="3" t="s">
        <v>1711</v>
      </c>
      <c r="R33" s="162">
        <v>5593.98</v>
      </c>
      <c r="S33" s="4">
        <v>4356.28</v>
      </c>
      <c r="T33" s="3" t="s">
        <v>1712</v>
      </c>
      <c r="U33" s="1" t="s">
        <v>1854</v>
      </c>
      <c r="V33" s="1" t="s">
        <v>1853</v>
      </c>
      <c r="W33" s="4">
        <v>115498</v>
      </c>
      <c r="X33" s="1" t="s">
        <v>3</v>
      </c>
      <c r="Y33" s="1" t="s">
        <v>3</v>
      </c>
      <c r="Z33" s="4">
        <v>1</v>
      </c>
      <c r="AA33" s="1" t="s">
        <v>1555</v>
      </c>
      <c r="AB33" s="1" t="s">
        <v>1713</v>
      </c>
      <c r="AC33" s="1" t="s">
        <v>1714</v>
      </c>
      <c r="AD33" s="1" t="s">
        <v>3</v>
      </c>
      <c r="AE33" s="1" t="s">
        <v>1557</v>
      </c>
      <c r="AF33" s="1" t="s">
        <v>1558</v>
      </c>
      <c r="AG33" s="1" t="s">
        <v>1856</v>
      </c>
      <c r="AH33" s="1" t="s">
        <v>1716</v>
      </c>
      <c r="AI33" s="1" t="s">
        <v>1716</v>
      </c>
      <c r="AJ33" s="1" t="s">
        <v>3</v>
      </c>
      <c r="AK33" s="1" t="s">
        <v>3</v>
      </c>
      <c r="AL33" s="1" t="s">
        <v>3</v>
      </c>
      <c r="AM33" s="1" t="s">
        <v>3</v>
      </c>
      <c r="AN33" s="1" t="s">
        <v>3</v>
      </c>
      <c r="AO33" s="1" t="s">
        <v>3</v>
      </c>
      <c r="AP33" s="1" t="s">
        <v>3</v>
      </c>
      <c r="AQ33" s="1" t="s">
        <v>3</v>
      </c>
      <c r="AR33" s="1" t="s">
        <v>3</v>
      </c>
      <c r="AS33" s="1" t="s">
        <v>3</v>
      </c>
      <c r="AT33" s="1" t="s">
        <v>3</v>
      </c>
      <c r="AU33" s="168" t="s">
        <v>3</v>
      </c>
      <c r="AV33" s="169" t="s">
        <v>1717</v>
      </c>
    </row>
    <row r="34" spans="1:48" ht="120">
      <c r="A34" s="1" t="s">
        <v>1547</v>
      </c>
      <c r="B34" s="1" t="s">
        <v>1506</v>
      </c>
      <c r="C34" s="1" t="s">
        <v>3</v>
      </c>
      <c r="D34" s="1" t="s">
        <v>1857</v>
      </c>
      <c r="E34" s="4">
        <v>1986</v>
      </c>
      <c r="F34" s="1" t="s">
        <v>16</v>
      </c>
      <c r="G34" s="1" t="s">
        <v>1858</v>
      </c>
      <c r="H34" s="1" t="s">
        <v>1857</v>
      </c>
      <c r="I34" s="1" t="s">
        <v>1707</v>
      </c>
      <c r="J34" s="3" t="s">
        <v>2</v>
      </c>
      <c r="K34" s="3" t="s">
        <v>3</v>
      </c>
      <c r="L34" s="1" t="s">
        <v>1859</v>
      </c>
      <c r="M34" s="1" t="s">
        <v>1553</v>
      </c>
      <c r="N34" s="1" t="s">
        <v>1506</v>
      </c>
      <c r="O34" s="1" t="s">
        <v>1709</v>
      </c>
      <c r="P34" s="1" t="s">
        <v>1860</v>
      </c>
      <c r="Q34" s="3" t="s">
        <v>1711</v>
      </c>
      <c r="R34" s="162">
        <v>33995.919999999998</v>
      </c>
      <c r="S34" s="4">
        <v>17635.400000000001</v>
      </c>
      <c r="T34" s="3" t="s">
        <v>1712</v>
      </c>
      <c r="U34" s="1" t="s">
        <v>1859</v>
      </c>
      <c r="V34" s="1" t="s">
        <v>1858</v>
      </c>
      <c r="W34" s="4">
        <v>115501</v>
      </c>
      <c r="X34" s="1" t="s">
        <v>3</v>
      </c>
      <c r="Y34" s="1" t="s">
        <v>3</v>
      </c>
      <c r="Z34" s="4">
        <v>1</v>
      </c>
      <c r="AA34" s="1" t="s">
        <v>1555</v>
      </c>
      <c r="AB34" s="1" t="s">
        <v>1713</v>
      </c>
      <c r="AC34" s="1" t="s">
        <v>1714</v>
      </c>
      <c r="AD34" s="1" t="s">
        <v>3</v>
      </c>
      <c r="AE34" s="1" t="s">
        <v>1557</v>
      </c>
      <c r="AF34" s="1" t="s">
        <v>1558</v>
      </c>
      <c r="AG34" s="1" t="s">
        <v>1861</v>
      </c>
      <c r="AH34" s="1" t="s">
        <v>1716</v>
      </c>
      <c r="AI34" s="1" t="s">
        <v>1716</v>
      </c>
      <c r="AJ34" s="1" t="s">
        <v>3</v>
      </c>
      <c r="AK34" s="1" t="s">
        <v>3</v>
      </c>
      <c r="AL34" s="1" t="s">
        <v>3</v>
      </c>
      <c r="AM34" s="1" t="s">
        <v>3</v>
      </c>
      <c r="AN34" s="1" t="s">
        <v>3</v>
      </c>
      <c r="AO34" s="1" t="s">
        <v>3</v>
      </c>
      <c r="AP34" s="1" t="s">
        <v>3</v>
      </c>
      <c r="AQ34" s="1" t="s">
        <v>3</v>
      </c>
      <c r="AR34" s="1" t="s">
        <v>3</v>
      </c>
      <c r="AS34" s="1" t="s">
        <v>3</v>
      </c>
      <c r="AT34" s="1" t="s">
        <v>3</v>
      </c>
      <c r="AU34" s="168" t="s">
        <v>3</v>
      </c>
      <c r="AV34" s="169" t="s">
        <v>1717</v>
      </c>
    </row>
    <row r="35" spans="1:48" ht="120">
      <c r="A35" s="1" t="s">
        <v>1547</v>
      </c>
      <c r="B35" s="1" t="s">
        <v>1506</v>
      </c>
      <c r="C35" s="1" t="s">
        <v>3</v>
      </c>
      <c r="D35" s="1" t="s">
        <v>1862</v>
      </c>
      <c r="E35" s="4">
        <v>1986</v>
      </c>
      <c r="F35" s="1" t="s">
        <v>16</v>
      </c>
      <c r="G35" s="1" t="s">
        <v>1863</v>
      </c>
      <c r="H35" s="1" t="s">
        <v>1862</v>
      </c>
      <c r="I35" s="1" t="s">
        <v>1707</v>
      </c>
      <c r="J35" s="3" t="s">
        <v>2</v>
      </c>
      <c r="K35" s="3" t="s">
        <v>3</v>
      </c>
      <c r="L35" s="1" t="s">
        <v>1864</v>
      </c>
      <c r="M35" s="1" t="s">
        <v>1553</v>
      </c>
      <c r="N35" s="1" t="s">
        <v>1506</v>
      </c>
      <c r="O35" s="1" t="s">
        <v>1709</v>
      </c>
      <c r="P35" s="1" t="s">
        <v>1865</v>
      </c>
      <c r="Q35" s="3" t="s">
        <v>1711</v>
      </c>
      <c r="R35" s="162">
        <v>24227.09</v>
      </c>
      <c r="S35" s="4">
        <v>12567.81</v>
      </c>
      <c r="T35" s="3" t="s">
        <v>1712</v>
      </c>
      <c r="U35" s="1" t="s">
        <v>1864</v>
      </c>
      <c r="V35" s="1" t="s">
        <v>1863</v>
      </c>
      <c r="W35" s="4">
        <v>115504</v>
      </c>
      <c r="X35" s="1" t="s">
        <v>3</v>
      </c>
      <c r="Y35" s="1" t="s">
        <v>3</v>
      </c>
      <c r="Z35" s="4">
        <v>1</v>
      </c>
      <c r="AA35" s="1" t="s">
        <v>1555</v>
      </c>
      <c r="AB35" s="1" t="s">
        <v>1713</v>
      </c>
      <c r="AC35" s="1" t="s">
        <v>1714</v>
      </c>
      <c r="AD35" s="1" t="s">
        <v>3</v>
      </c>
      <c r="AE35" s="1" t="s">
        <v>1557</v>
      </c>
      <c r="AF35" s="1" t="s">
        <v>1558</v>
      </c>
      <c r="AG35" s="1" t="s">
        <v>1866</v>
      </c>
      <c r="AH35" s="1" t="s">
        <v>1716</v>
      </c>
      <c r="AI35" s="1" t="s">
        <v>1716</v>
      </c>
      <c r="AJ35" s="1" t="s">
        <v>3</v>
      </c>
      <c r="AK35" s="1" t="s">
        <v>3</v>
      </c>
      <c r="AL35" s="1" t="s">
        <v>3</v>
      </c>
      <c r="AM35" s="1" t="s">
        <v>3</v>
      </c>
      <c r="AN35" s="1" t="s">
        <v>3</v>
      </c>
      <c r="AO35" s="1" t="s">
        <v>3</v>
      </c>
      <c r="AP35" s="1" t="s">
        <v>3</v>
      </c>
      <c r="AQ35" s="1" t="s">
        <v>3</v>
      </c>
      <c r="AR35" s="1" t="s">
        <v>3</v>
      </c>
      <c r="AS35" s="1" t="s">
        <v>3</v>
      </c>
      <c r="AT35" s="1" t="s">
        <v>3</v>
      </c>
      <c r="AU35" s="168" t="s">
        <v>3</v>
      </c>
      <c r="AV35" s="169" t="s">
        <v>1717</v>
      </c>
    </row>
    <row r="36" spans="1:48" ht="105">
      <c r="A36" s="1" t="s">
        <v>1547</v>
      </c>
      <c r="B36" s="1" t="s">
        <v>1506</v>
      </c>
      <c r="C36" s="1" t="s">
        <v>3</v>
      </c>
      <c r="D36" s="1" t="s">
        <v>1867</v>
      </c>
      <c r="E36" s="4">
        <v>1978</v>
      </c>
      <c r="F36" s="1" t="s">
        <v>16</v>
      </c>
      <c r="G36" s="1" t="s">
        <v>1868</v>
      </c>
      <c r="H36" s="1" t="s">
        <v>1867</v>
      </c>
      <c r="I36" s="1" t="s">
        <v>1707</v>
      </c>
      <c r="J36" s="3" t="s">
        <v>2</v>
      </c>
      <c r="K36" s="3" t="s">
        <v>3</v>
      </c>
      <c r="L36" s="1" t="s">
        <v>1869</v>
      </c>
      <c r="M36" s="1" t="s">
        <v>1553</v>
      </c>
      <c r="N36" s="1" t="s">
        <v>1506</v>
      </c>
      <c r="O36" s="1" t="s">
        <v>1709</v>
      </c>
      <c r="P36" s="1" t="s">
        <v>1870</v>
      </c>
      <c r="Q36" s="3" t="s">
        <v>1711</v>
      </c>
      <c r="R36" s="162">
        <v>15678.31</v>
      </c>
      <c r="S36" s="4">
        <v>10798.46</v>
      </c>
      <c r="T36" s="3" t="s">
        <v>1712</v>
      </c>
      <c r="U36" s="1" t="s">
        <v>1869</v>
      </c>
      <c r="V36" s="1" t="s">
        <v>1868</v>
      </c>
      <c r="W36" s="4">
        <v>115509</v>
      </c>
      <c r="X36" s="1" t="s">
        <v>3</v>
      </c>
      <c r="Y36" s="1" t="s">
        <v>3</v>
      </c>
      <c r="Z36" s="4">
        <v>1</v>
      </c>
      <c r="AA36" s="1" t="s">
        <v>1555</v>
      </c>
      <c r="AB36" s="1" t="s">
        <v>1713</v>
      </c>
      <c r="AC36" s="1" t="s">
        <v>1714</v>
      </c>
      <c r="AD36" s="1" t="s">
        <v>3</v>
      </c>
      <c r="AE36" s="1" t="s">
        <v>1557</v>
      </c>
      <c r="AF36" s="1" t="s">
        <v>1558</v>
      </c>
      <c r="AG36" s="1" t="s">
        <v>1871</v>
      </c>
      <c r="AH36" s="1" t="s">
        <v>1716</v>
      </c>
      <c r="AI36" s="1" t="s">
        <v>1716</v>
      </c>
      <c r="AJ36" s="1" t="s">
        <v>3</v>
      </c>
      <c r="AK36" s="1" t="s">
        <v>3</v>
      </c>
      <c r="AL36" s="1" t="s">
        <v>3</v>
      </c>
      <c r="AM36" s="1" t="s">
        <v>3</v>
      </c>
      <c r="AN36" s="1" t="s">
        <v>3</v>
      </c>
      <c r="AO36" s="1" t="s">
        <v>3</v>
      </c>
      <c r="AP36" s="1" t="s">
        <v>3</v>
      </c>
      <c r="AQ36" s="1" t="s">
        <v>3</v>
      </c>
      <c r="AR36" s="1" t="s">
        <v>3</v>
      </c>
      <c r="AS36" s="1" t="s">
        <v>3</v>
      </c>
      <c r="AT36" s="1" t="s">
        <v>3</v>
      </c>
      <c r="AU36" s="168" t="s">
        <v>3</v>
      </c>
      <c r="AV36" s="169" t="s">
        <v>1717</v>
      </c>
    </row>
    <row r="37" spans="1:48" ht="60">
      <c r="A37" s="1" t="s">
        <v>1547</v>
      </c>
      <c r="B37" s="1" t="s">
        <v>1506</v>
      </c>
      <c r="C37" s="1" t="s">
        <v>3</v>
      </c>
      <c r="D37" s="1" t="s">
        <v>1872</v>
      </c>
      <c r="E37" s="4">
        <v>1974</v>
      </c>
      <c r="F37" s="1" t="s">
        <v>16</v>
      </c>
      <c r="G37" s="1" t="s">
        <v>1873</v>
      </c>
      <c r="H37" s="1" t="s">
        <v>1872</v>
      </c>
      <c r="I37" s="1" t="s">
        <v>1707</v>
      </c>
      <c r="J37" s="3" t="s">
        <v>2</v>
      </c>
      <c r="K37" s="3" t="s">
        <v>3</v>
      </c>
      <c r="L37" s="1" t="s">
        <v>1874</v>
      </c>
      <c r="M37" s="1" t="s">
        <v>1553</v>
      </c>
      <c r="N37" s="1" t="s">
        <v>1506</v>
      </c>
      <c r="O37" s="1" t="s">
        <v>1709</v>
      </c>
      <c r="P37" s="1" t="s">
        <v>1875</v>
      </c>
      <c r="Q37" s="3" t="s">
        <v>1711</v>
      </c>
      <c r="R37" s="162">
        <v>8614.98</v>
      </c>
      <c r="S37" s="4">
        <v>6967.34</v>
      </c>
      <c r="T37" s="3" t="s">
        <v>1712</v>
      </c>
      <c r="U37" s="1" t="s">
        <v>1874</v>
      </c>
      <c r="V37" s="1" t="s">
        <v>1873</v>
      </c>
      <c r="W37" s="4">
        <v>115512</v>
      </c>
      <c r="X37" s="1" t="s">
        <v>3</v>
      </c>
      <c r="Y37" s="1" t="s">
        <v>3</v>
      </c>
      <c r="Z37" s="4">
        <v>1</v>
      </c>
      <c r="AA37" s="1" t="s">
        <v>1555</v>
      </c>
      <c r="AB37" s="1" t="s">
        <v>1713</v>
      </c>
      <c r="AC37" s="1" t="s">
        <v>1714</v>
      </c>
      <c r="AD37" s="1" t="s">
        <v>3</v>
      </c>
      <c r="AE37" s="1" t="s">
        <v>1557</v>
      </c>
      <c r="AF37" s="1" t="s">
        <v>1558</v>
      </c>
      <c r="AG37" s="1" t="s">
        <v>1876</v>
      </c>
      <c r="AH37" s="1" t="s">
        <v>1716</v>
      </c>
      <c r="AI37" s="1" t="s">
        <v>1716</v>
      </c>
      <c r="AJ37" s="1" t="s">
        <v>3</v>
      </c>
      <c r="AK37" s="1" t="s">
        <v>3</v>
      </c>
      <c r="AL37" s="1" t="s">
        <v>3</v>
      </c>
      <c r="AM37" s="1" t="s">
        <v>3</v>
      </c>
      <c r="AN37" s="1" t="s">
        <v>3</v>
      </c>
      <c r="AO37" s="1" t="s">
        <v>3</v>
      </c>
      <c r="AP37" s="1" t="s">
        <v>3</v>
      </c>
      <c r="AQ37" s="1" t="s">
        <v>3</v>
      </c>
      <c r="AR37" s="1" t="s">
        <v>3</v>
      </c>
      <c r="AS37" s="1" t="s">
        <v>3</v>
      </c>
      <c r="AT37" s="1" t="s">
        <v>3</v>
      </c>
      <c r="AU37" s="168" t="s">
        <v>3</v>
      </c>
      <c r="AV37" s="169" t="s">
        <v>1717</v>
      </c>
    </row>
    <row r="38" spans="1:48" ht="75">
      <c r="A38" s="1" t="s">
        <v>1547</v>
      </c>
      <c r="B38" s="1" t="s">
        <v>1506</v>
      </c>
      <c r="C38" s="1" t="s">
        <v>3</v>
      </c>
      <c r="D38" s="1" t="s">
        <v>1877</v>
      </c>
      <c r="E38" s="4">
        <v>1979</v>
      </c>
      <c r="F38" s="1" t="s">
        <v>16</v>
      </c>
      <c r="G38" s="1" t="s">
        <v>1878</v>
      </c>
      <c r="H38" s="1" t="s">
        <v>1877</v>
      </c>
      <c r="I38" s="1" t="s">
        <v>1707</v>
      </c>
      <c r="J38" s="3" t="s">
        <v>2</v>
      </c>
      <c r="K38" s="3" t="s">
        <v>3</v>
      </c>
      <c r="L38" s="1" t="s">
        <v>1879</v>
      </c>
      <c r="M38" s="1" t="s">
        <v>1553</v>
      </c>
      <c r="N38" s="1" t="s">
        <v>1506</v>
      </c>
      <c r="O38" s="1" t="s">
        <v>1709</v>
      </c>
      <c r="P38" s="1" t="s">
        <v>1880</v>
      </c>
      <c r="Q38" s="3" t="s">
        <v>1711</v>
      </c>
      <c r="R38" s="162">
        <v>17316.02</v>
      </c>
      <c r="S38" s="4">
        <v>11406.93</v>
      </c>
      <c r="T38" s="3" t="s">
        <v>1712</v>
      </c>
      <c r="U38" s="1" t="s">
        <v>1879</v>
      </c>
      <c r="V38" s="1" t="s">
        <v>1878</v>
      </c>
      <c r="W38" s="4">
        <v>115520</v>
      </c>
      <c r="X38" s="1" t="s">
        <v>3</v>
      </c>
      <c r="Y38" s="1" t="s">
        <v>3</v>
      </c>
      <c r="Z38" s="4">
        <v>1</v>
      </c>
      <c r="AA38" s="1" t="s">
        <v>1555</v>
      </c>
      <c r="AB38" s="1" t="s">
        <v>1713</v>
      </c>
      <c r="AC38" s="1" t="s">
        <v>1714</v>
      </c>
      <c r="AD38" s="1" t="s">
        <v>3</v>
      </c>
      <c r="AE38" s="1" t="s">
        <v>1557</v>
      </c>
      <c r="AF38" s="1" t="s">
        <v>1558</v>
      </c>
      <c r="AG38" s="1" t="s">
        <v>1881</v>
      </c>
      <c r="AH38" s="1" t="s">
        <v>1716</v>
      </c>
      <c r="AI38" s="1" t="s">
        <v>1716</v>
      </c>
      <c r="AJ38" s="1" t="s">
        <v>3</v>
      </c>
      <c r="AK38" s="1" t="s">
        <v>3</v>
      </c>
      <c r="AL38" s="1" t="s">
        <v>3</v>
      </c>
      <c r="AM38" s="1" t="s">
        <v>3</v>
      </c>
      <c r="AN38" s="1" t="s">
        <v>3</v>
      </c>
      <c r="AO38" s="1" t="s">
        <v>3</v>
      </c>
      <c r="AP38" s="1" t="s">
        <v>3</v>
      </c>
      <c r="AQ38" s="1" t="s">
        <v>3</v>
      </c>
      <c r="AR38" s="1" t="s">
        <v>3</v>
      </c>
      <c r="AS38" s="1" t="s">
        <v>3</v>
      </c>
      <c r="AT38" s="1" t="s">
        <v>3</v>
      </c>
      <c r="AU38" s="168" t="s">
        <v>3</v>
      </c>
      <c r="AV38" s="169" t="s">
        <v>1717</v>
      </c>
    </row>
    <row r="39" spans="1:48" ht="135">
      <c r="A39" s="1" t="s">
        <v>1547</v>
      </c>
      <c r="B39" s="1" t="s">
        <v>1506</v>
      </c>
      <c r="C39" s="1" t="s">
        <v>3</v>
      </c>
      <c r="D39" s="1" t="s">
        <v>1882</v>
      </c>
      <c r="E39" s="4">
        <v>1996</v>
      </c>
      <c r="F39" s="1" t="s">
        <v>16</v>
      </c>
      <c r="G39" s="1" t="s">
        <v>1883</v>
      </c>
      <c r="H39" s="1" t="s">
        <v>1882</v>
      </c>
      <c r="I39" s="1" t="s">
        <v>1707</v>
      </c>
      <c r="J39" s="3" t="s">
        <v>2</v>
      </c>
      <c r="K39" s="3" t="s">
        <v>3</v>
      </c>
      <c r="L39" s="1" t="s">
        <v>1884</v>
      </c>
      <c r="M39" s="1" t="s">
        <v>1553</v>
      </c>
      <c r="N39" s="1" t="s">
        <v>1506</v>
      </c>
      <c r="O39" s="1" t="s">
        <v>1709</v>
      </c>
      <c r="P39" s="1" t="s">
        <v>1885</v>
      </c>
      <c r="Q39" s="3" t="s">
        <v>1711</v>
      </c>
      <c r="R39" s="162">
        <v>31086.78</v>
      </c>
      <c r="S39" s="4">
        <v>17058.86</v>
      </c>
      <c r="T39" s="3" t="s">
        <v>1712</v>
      </c>
      <c r="U39" s="1" t="s">
        <v>1884</v>
      </c>
      <c r="V39" s="1" t="s">
        <v>1883</v>
      </c>
      <c r="W39" s="4">
        <v>115528</v>
      </c>
      <c r="X39" s="1" t="s">
        <v>3</v>
      </c>
      <c r="Y39" s="1" t="s">
        <v>3</v>
      </c>
      <c r="Z39" s="4">
        <v>1</v>
      </c>
      <c r="AA39" s="1" t="s">
        <v>1555</v>
      </c>
      <c r="AB39" s="1" t="s">
        <v>1713</v>
      </c>
      <c r="AC39" s="1" t="s">
        <v>1714</v>
      </c>
      <c r="AD39" s="1" t="s">
        <v>3</v>
      </c>
      <c r="AE39" s="1" t="s">
        <v>1557</v>
      </c>
      <c r="AF39" s="1" t="s">
        <v>1558</v>
      </c>
      <c r="AG39" s="1" t="s">
        <v>1886</v>
      </c>
      <c r="AH39" s="1" t="s">
        <v>1716</v>
      </c>
      <c r="AI39" s="1" t="s">
        <v>1716</v>
      </c>
      <c r="AJ39" s="1" t="s">
        <v>3</v>
      </c>
      <c r="AK39" s="1" t="s">
        <v>3</v>
      </c>
      <c r="AL39" s="1" t="s">
        <v>3</v>
      </c>
      <c r="AM39" s="1" t="s">
        <v>3</v>
      </c>
      <c r="AN39" s="1" t="s">
        <v>3</v>
      </c>
      <c r="AO39" s="1" t="s">
        <v>3</v>
      </c>
      <c r="AP39" s="1" t="s">
        <v>3</v>
      </c>
      <c r="AQ39" s="1" t="s">
        <v>3</v>
      </c>
      <c r="AR39" s="1" t="s">
        <v>3</v>
      </c>
      <c r="AS39" s="1" t="s">
        <v>3</v>
      </c>
      <c r="AT39" s="1" t="s">
        <v>3</v>
      </c>
      <c r="AU39" s="168" t="s">
        <v>3</v>
      </c>
      <c r="AV39" s="169" t="s">
        <v>1717</v>
      </c>
    </row>
    <row r="40" spans="1:48" ht="135">
      <c r="A40" s="1" t="s">
        <v>1547</v>
      </c>
      <c r="B40" s="1" t="s">
        <v>1506</v>
      </c>
      <c r="C40" s="1" t="s">
        <v>3</v>
      </c>
      <c r="D40" s="1" t="s">
        <v>1887</v>
      </c>
      <c r="E40" s="4">
        <v>2005</v>
      </c>
      <c r="F40" s="1" t="s">
        <v>16</v>
      </c>
      <c r="G40" s="1" t="s">
        <v>1888</v>
      </c>
      <c r="H40" s="1" t="s">
        <v>1889</v>
      </c>
      <c r="I40" s="1" t="s">
        <v>1707</v>
      </c>
      <c r="J40" s="3" t="s">
        <v>2</v>
      </c>
      <c r="K40" s="3" t="s">
        <v>3</v>
      </c>
      <c r="L40" s="1" t="s">
        <v>1890</v>
      </c>
      <c r="M40" s="1" t="s">
        <v>1553</v>
      </c>
      <c r="N40" s="1" t="s">
        <v>1506</v>
      </c>
      <c r="O40" s="1" t="s">
        <v>1709</v>
      </c>
      <c r="P40" s="1" t="s">
        <v>1891</v>
      </c>
      <c r="Q40" s="3" t="s">
        <v>1711</v>
      </c>
      <c r="R40" s="162">
        <v>15204.48</v>
      </c>
      <c r="S40" s="4">
        <v>9711.85</v>
      </c>
      <c r="T40" s="3" t="s">
        <v>1712</v>
      </c>
      <c r="U40" s="1" t="s">
        <v>1890</v>
      </c>
      <c r="V40" s="1" t="s">
        <v>1888</v>
      </c>
      <c r="W40" s="4">
        <v>115531</v>
      </c>
      <c r="X40" s="1" t="s">
        <v>3</v>
      </c>
      <c r="Y40" s="1" t="s">
        <v>3</v>
      </c>
      <c r="Z40" s="4">
        <v>1</v>
      </c>
      <c r="AA40" s="1" t="s">
        <v>1555</v>
      </c>
      <c r="AB40" s="1" t="s">
        <v>1713</v>
      </c>
      <c r="AC40" s="1" t="s">
        <v>1714</v>
      </c>
      <c r="AD40" s="1" t="s">
        <v>3</v>
      </c>
      <c r="AE40" s="1" t="s">
        <v>1557</v>
      </c>
      <c r="AF40" s="1" t="s">
        <v>1558</v>
      </c>
      <c r="AG40" s="1" t="s">
        <v>1892</v>
      </c>
      <c r="AH40" s="1" t="s">
        <v>1716</v>
      </c>
      <c r="AI40" s="1" t="s">
        <v>1716</v>
      </c>
      <c r="AJ40" s="1" t="s">
        <v>3</v>
      </c>
      <c r="AK40" s="1" t="s">
        <v>3</v>
      </c>
      <c r="AL40" s="1" t="s">
        <v>3</v>
      </c>
      <c r="AM40" s="1" t="s">
        <v>3</v>
      </c>
      <c r="AN40" s="1" t="s">
        <v>3</v>
      </c>
      <c r="AO40" s="1" t="s">
        <v>3</v>
      </c>
      <c r="AP40" s="1" t="s">
        <v>3</v>
      </c>
      <c r="AQ40" s="1" t="s">
        <v>3</v>
      </c>
      <c r="AR40" s="1" t="s">
        <v>3</v>
      </c>
      <c r="AS40" s="1" t="s">
        <v>3</v>
      </c>
      <c r="AT40" s="1" t="s">
        <v>3</v>
      </c>
      <c r="AU40" s="168" t="s">
        <v>3</v>
      </c>
      <c r="AV40" s="169" t="s">
        <v>1717</v>
      </c>
    </row>
    <row r="41" spans="1:48" ht="135">
      <c r="A41" s="1" t="s">
        <v>1547</v>
      </c>
      <c r="B41" s="1" t="s">
        <v>1506</v>
      </c>
      <c r="C41" s="1" t="s">
        <v>3</v>
      </c>
      <c r="D41" s="1" t="s">
        <v>1893</v>
      </c>
      <c r="E41" s="4">
        <v>1934</v>
      </c>
      <c r="F41" s="1" t="s">
        <v>16</v>
      </c>
      <c r="G41" s="1" t="s">
        <v>1894</v>
      </c>
      <c r="H41" s="1" t="s">
        <v>1893</v>
      </c>
      <c r="I41" s="1" t="s">
        <v>1707</v>
      </c>
      <c r="J41" s="3" t="s">
        <v>2</v>
      </c>
      <c r="K41" s="3" t="s">
        <v>3</v>
      </c>
      <c r="L41" s="1" t="s">
        <v>1895</v>
      </c>
      <c r="M41" s="1" t="s">
        <v>1553</v>
      </c>
      <c r="N41" s="1" t="s">
        <v>1506</v>
      </c>
      <c r="O41" s="1" t="s">
        <v>1709</v>
      </c>
      <c r="P41" s="1" t="s">
        <v>1896</v>
      </c>
      <c r="Q41" s="3" t="s">
        <v>1711</v>
      </c>
      <c r="R41" s="162">
        <v>25126.240000000002</v>
      </c>
      <c r="S41" s="4">
        <v>25126.240000000002</v>
      </c>
      <c r="T41" s="3" t="s">
        <v>1712</v>
      </c>
      <c r="U41" s="1" t="s">
        <v>1895</v>
      </c>
      <c r="V41" s="1" t="s">
        <v>1894</v>
      </c>
      <c r="W41" s="4">
        <v>115534</v>
      </c>
      <c r="X41" s="1" t="s">
        <v>3</v>
      </c>
      <c r="Y41" s="1" t="s">
        <v>3</v>
      </c>
      <c r="Z41" s="4">
        <v>1</v>
      </c>
      <c r="AA41" s="1" t="s">
        <v>1555</v>
      </c>
      <c r="AB41" s="1" t="s">
        <v>1713</v>
      </c>
      <c r="AC41" s="1" t="s">
        <v>1714</v>
      </c>
      <c r="AD41" s="1" t="s">
        <v>3</v>
      </c>
      <c r="AE41" s="1" t="s">
        <v>1557</v>
      </c>
      <c r="AF41" s="1" t="s">
        <v>1558</v>
      </c>
      <c r="AG41" s="1" t="s">
        <v>1897</v>
      </c>
      <c r="AH41" s="1" t="s">
        <v>1716</v>
      </c>
      <c r="AI41" s="1" t="s">
        <v>1716</v>
      </c>
      <c r="AJ41" s="1" t="s">
        <v>3</v>
      </c>
      <c r="AK41" s="1" t="s">
        <v>3</v>
      </c>
      <c r="AL41" s="1" t="s">
        <v>3</v>
      </c>
      <c r="AM41" s="1" t="s">
        <v>3</v>
      </c>
      <c r="AN41" s="1" t="s">
        <v>3</v>
      </c>
      <c r="AO41" s="1" t="s">
        <v>3</v>
      </c>
      <c r="AP41" s="1" t="s">
        <v>3</v>
      </c>
      <c r="AQ41" s="1" t="s">
        <v>3</v>
      </c>
      <c r="AR41" s="1" t="s">
        <v>3</v>
      </c>
      <c r="AS41" s="1" t="s">
        <v>3</v>
      </c>
      <c r="AT41" s="1" t="s">
        <v>3</v>
      </c>
      <c r="AU41" s="168" t="s">
        <v>3</v>
      </c>
      <c r="AV41" s="169" t="s">
        <v>1717</v>
      </c>
    </row>
    <row r="42" spans="1:48" ht="150">
      <c r="A42" s="1" t="s">
        <v>1547</v>
      </c>
      <c r="B42" s="1" t="s">
        <v>1506</v>
      </c>
      <c r="C42" s="1" t="s">
        <v>3</v>
      </c>
      <c r="D42" s="1" t="s">
        <v>1898</v>
      </c>
      <c r="E42" s="4">
        <v>1984</v>
      </c>
      <c r="F42" s="1" t="s">
        <v>16</v>
      </c>
      <c r="G42" s="1" t="s">
        <v>1899</v>
      </c>
      <c r="H42" s="1" t="s">
        <v>1898</v>
      </c>
      <c r="I42" s="1" t="s">
        <v>1707</v>
      </c>
      <c r="J42" s="3" t="s">
        <v>2</v>
      </c>
      <c r="K42" s="3" t="s">
        <v>3</v>
      </c>
      <c r="L42" s="1" t="s">
        <v>1900</v>
      </c>
      <c r="M42" s="1" t="s">
        <v>1553</v>
      </c>
      <c r="N42" s="1" t="s">
        <v>1506</v>
      </c>
      <c r="O42" s="1" t="s">
        <v>1709</v>
      </c>
      <c r="P42" s="1" t="s">
        <v>1901</v>
      </c>
      <c r="Q42" s="3" t="s">
        <v>1711</v>
      </c>
      <c r="R42" s="162">
        <v>30899.17</v>
      </c>
      <c r="S42" s="4">
        <v>17882.89</v>
      </c>
      <c r="T42" s="3" t="s">
        <v>1712</v>
      </c>
      <c r="U42" s="1" t="s">
        <v>1900</v>
      </c>
      <c r="V42" s="1" t="s">
        <v>1899</v>
      </c>
      <c r="W42" s="4">
        <v>115537</v>
      </c>
      <c r="X42" s="1" t="s">
        <v>3</v>
      </c>
      <c r="Y42" s="1" t="s">
        <v>3</v>
      </c>
      <c r="Z42" s="4">
        <v>1</v>
      </c>
      <c r="AA42" s="1" t="s">
        <v>1555</v>
      </c>
      <c r="AB42" s="1" t="s">
        <v>1713</v>
      </c>
      <c r="AC42" s="1" t="s">
        <v>1714</v>
      </c>
      <c r="AD42" s="1" t="s">
        <v>3</v>
      </c>
      <c r="AE42" s="1" t="s">
        <v>1557</v>
      </c>
      <c r="AF42" s="1" t="s">
        <v>1558</v>
      </c>
      <c r="AG42" s="1" t="s">
        <v>1902</v>
      </c>
      <c r="AH42" s="1" t="s">
        <v>1716</v>
      </c>
      <c r="AI42" s="1" t="s">
        <v>1716</v>
      </c>
      <c r="AJ42" s="1" t="s">
        <v>3</v>
      </c>
      <c r="AK42" s="1" t="s">
        <v>3</v>
      </c>
      <c r="AL42" s="1" t="s">
        <v>3</v>
      </c>
      <c r="AM42" s="1" t="s">
        <v>3</v>
      </c>
      <c r="AN42" s="1" t="s">
        <v>3</v>
      </c>
      <c r="AO42" s="1" t="s">
        <v>3</v>
      </c>
      <c r="AP42" s="1" t="s">
        <v>3</v>
      </c>
      <c r="AQ42" s="1" t="s">
        <v>3</v>
      </c>
      <c r="AR42" s="1" t="s">
        <v>3</v>
      </c>
      <c r="AS42" s="1" t="s">
        <v>3</v>
      </c>
      <c r="AT42" s="1" t="s">
        <v>3</v>
      </c>
      <c r="AU42" s="168" t="s">
        <v>3</v>
      </c>
      <c r="AV42" s="169" t="s">
        <v>1717</v>
      </c>
    </row>
    <row r="43" spans="1:48" ht="75">
      <c r="A43" s="1" t="s">
        <v>1547</v>
      </c>
      <c r="B43" s="1" t="s">
        <v>1506</v>
      </c>
      <c r="C43" s="1" t="s">
        <v>3</v>
      </c>
      <c r="D43" s="1" t="s">
        <v>1903</v>
      </c>
      <c r="E43" s="4">
        <v>1974</v>
      </c>
      <c r="F43" s="1" t="s">
        <v>16</v>
      </c>
      <c r="G43" s="1" t="s">
        <v>1904</v>
      </c>
      <c r="H43" s="1" t="s">
        <v>1903</v>
      </c>
      <c r="I43" s="1" t="s">
        <v>1707</v>
      </c>
      <c r="J43" s="3" t="s">
        <v>2</v>
      </c>
      <c r="K43" s="3" t="s">
        <v>3</v>
      </c>
      <c r="L43" s="1" t="s">
        <v>1905</v>
      </c>
      <c r="M43" s="1" t="s">
        <v>1553</v>
      </c>
      <c r="N43" s="1" t="s">
        <v>1506</v>
      </c>
      <c r="O43" s="1" t="s">
        <v>1709</v>
      </c>
      <c r="P43" s="1" t="s">
        <v>1906</v>
      </c>
      <c r="Q43" s="3" t="s">
        <v>1711</v>
      </c>
      <c r="R43" s="162">
        <v>5707.11</v>
      </c>
      <c r="S43" s="4">
        <v>4615.63</v>
      </c>
      <c r="T43" s="3" t="s">
        <v>1712</v>
      </c>
      <c r="U43" s="1" t="s">
        <v>1905</v>
      </c>
      <c r="V43" s="1" t="s">
        <v>1904</v>
      </c>
      <c r="W43" s="4">
        <v>115545</v>
      </c>
      <c r="X43" s="1" t="s">
        <v>3</v>
      </c>
      <c r="Y43" s="1" t="s">
        <v>3</v>
      </c>
      <c r="Z43" s="4">
        <v>1</v>
      </c>
      <c r="AA43" s="1" t="s">
        <v>1555</v>
      </c>
      <c r="AB43" s="1" t="s">
        <v>1713</v>
      </c>
      <c r="AC43" s="1" t="s">
        <v>1714</v>
      </c>
      <c r="AD43" s="1" t="s">
        <v>3</v>
      </c>
      <c r="AE43" s="1" t="s">
        <v>1557</v>
      </c>
      <c r="AF43" s="1" t="s">
        <v>1558</v>
      </c>
      <c r="AG43" s="1" t="s">
        <v>1907</v>
      </c>
      <c r="AH43" s="1" t="s">
        <v>1716</v>
      </c>
      <c r="AI43" s="1" t="s">
        <v>1716</v>
      </c>
      <c r="AJ43" s="1" t="s">
        <v>3</v>
      </c>
      <c r="AK43" s="1" t="s">
        <v>3</v>
      </c>
      <c r="AL43" s="1" t="s">
        <v>3</v>
      </c>
      <c r="AM43" s="1" t="s">
        <v>3</v>
      </c>
      <c r="AN43" s="1" t="s">
        <v>3</v>
      </c>
      <c r="AO43" s="1" t="s">
        <v>3</v>
      </c>
      <c r="AP43" s="1" t="s">
        <v>3</v>
      </c>
      <c r="AQ43" s="1" t="s">
        <v>3</v>
      </c>
      <c r="AR43" s="1" t="s">
        <v>3</v>
      </c>
      <c r="AS43" s="1" t="s">
        <v>3</v>
      </c>
      <c r="AT43" s="1" t="s">
        <v>3</v>
      </c>
      <c r="AU43" s="168" t="s">
        <v>3</v>
      </c>
      <c r="AV43" s="169" t="s">
        <v>1717</v>
      </c>
    </row>
    <row r="44" spans="1:48" ht="75">
      <c r="A44" s="1" t="s">
        <v>1547</v>
      </c>
      <c r="B44" s="1" t="s">
        <v>1506</v>
      </c>
      <c r="C44" s="1" t="s">
        <v>3</v>
      </c>
      <c r="D44" s="1" t="s">
        <v>1908</v>
      </c>
      <c r="E44" s="4">
        <v>1975</v>
      </c>
      <c r="F44" s="1" t="s">
        <v>16</v>
      </c>
      <c r="G44" s="1" t="s">
        <v>1909</v>
      </c>
      <c r="H44" s="1" t="s">
        <v>1908</v>
      </c>
      <c r="I44" s="1" t="s">
        <v>1707</v>
      </c>
      <c r="J44" s="3" t="s">
        <v>2</v>
      </c>
      <c r="K44" s="3" t="s">
        <v>3</v>
      </c>
      <c r="L44" s="1" t="s">
        <v>1910</v>
      </c>
      <c r="M44" s="1" t="s">
        <v>1553</v>
      </c>
      <c r="N44" s="1" t="s">
        <v>1506</v>
      </c>
      <c r="O44" s="1" t="s">
        <v>1709</v>
      </c>
      <c r="P44" s="1" t="s">
        <v>1911</v>
      </c>
      <c r="Q44" s="3" t="s">
        <v>1711</v>
      </c>
      <c r="R44" s="162">
        <v>6807.59</v>
      </c>
      <c r="S44" s="4">
        <v>5301.4</v>
      </c>
      <c r="T44" s="3" t="s">
        <v>1712</v>
      </c>
      <c r="U44" s="1" t="s">
        <v>1910</v>
      </c>
      <c r="V44" s="1" t="s">
        <v>1909</v>
      </c>
      <c r="W44" s="4">
        <v>115548</v>
      </c>
      <c r="X44" s="1" t="s">
        <v>3</v>
      </c>
      <c r="Y44" s="1" t="s">
        <v>3</v>
      </c>
      <c r="Z44" s="4">
        <v>1</v>
      </c>
      <c r="AA44" s="1" t="s">
        <v>1555</v>
      </c>
      <c r="AB44" s="1" t="s">
        <v>1713</v>
      </c>
      <c r="AC44" s="1" t="s">
        <v>1714</v>
      </c>
      <c r="AD44" s="1" t="s">
        <v>3</v>
      </c>
      <c r="AE44" s="1" t="s">
        <v>1557</v>
      </c>
      <c r="AF44" s="1" t="s">
        <v>1558</v>
      </c>
      <c r="AG44" s="1" t="s">
        <v>1912</v>
      </c>
      <c r="AH44" s="1" t="s">
        <v>1716</v>
      </c>
      <c r="AI44" s="1" t="s">
        <v>1716</v>
      </c>
      <c r="AJ44" s="1" t="s">
        <v>3</v>
      </c>
      <c r="AK44" s="1" t="s">
        <v>3</v>
      </c>
      <c r="AL44" s="1" t="s">
        <v>3</v>
      </c>
      <c r="AM44" s="1" t="s">
        <v>3</v>
      </c>
      <c r="AN44" s="1" t="s">
        <v>3</v>
      </c>
      <c r="AO44" s="1" t="s">
        <v>3</v>
      </c>
      <c r="AP44" s="1" t="s">
        <v>3</v>
      </c>
      <c r="AQ44" s="1" t="s">
        <v>3</v>
      </c>
      <c r="AR44" s="1" t="s">
        <v>3</v>
      </c>
      <c r="AS44" s="1" t="s">
        <v>3</v>
      </c>
      <c r="AT44" s="1" t="s">
        <v>3</v>
      </c>
      <c r="AU44" s="168" t="s">
        <v>3</v>
      </c>
      <c r="AV44" s="169" t="s">
        <v>1717</v>
      </c>
    </row>
    <row r="45" spans="1:48" ht="105">
      <c r="A45" s="1" t="s">
        <v>1547</v>
      </c>
      <c r="B45" s="1" t="s">
        <v>1506</v>
      </c>
      <c r="C45" s="1" t="s">
        <v>3</v>
      </c>
      <c r="D45" s="1" t="s">
        <v>1913</v>
      </c>
      <c r="E45" s="4">
        <v>1945</v>
      </c>
      <c r="F45" s="1" t="s">
        <v>16</v>
      </c>
      <c r="G45" s="1" t="s">
        <v>1914</v>
      </c>
      <c r="H45" s="1" t="s">
        <v>1913</v>
      </c>
      <c r="I45" s="1" t="s">
        <v>1707</v>
      </c>
      <c r="J45" s="3" t="s">
        <v>2</v>
      </c>
      <c r="K45" s="3" t="s">
        <v>3</v>
      </c>
      <c r="L45" s="1" t="s">
        <v>1915</v>
      </c>
      <c r="M45" s="1" t="s">
        <v>1553</v>
      </c>
      <c r="N45" s="1" t="s">
        <v>1506</v>
      </c>
      <c r="O45" s="1" t="s">
        <v>1709</v>
      </c>
      <c r="P45" s="1" t="s">
        <v>1916</v>
      </c>
      <c r="Q45" s="3" t="s">
        <v>1711</v>
      </c>
      <c r="R45" s="162">
        <v>9024.08</v>
      </c>
      <c r="S45" s="4">
        <v>9024.08</v>
      </c>
      <c r="T45" s="3" t="s">
        <v>1712</v>
      </c>
      <c r="U45" s="1" t="s">
        <v>1915</v>
      </c>
      <c r="V45" s="1" t="s">
        <v>1914</v>
      </c>
      <c r="W45" s="4">
        <v>115551</v>
      </c>
      <c r="X45" s="1" t="s">
        <v>3</v>
      </c>
      <c r="Y45" s="1" t="s">
        <v>3</v>
      </c>
      <c r="Z45" s="4">
        <v>1</v>
      </c>
      <c r="AA45" s="1" t="s">
        <v>1555</v>
      </c>
      <c r="AB45" s="1" t="s">
        <v>1713</v>
      </c>
      <c r="AC45" s="1" t="s">
        <v>1714</v>
      </c>
      <c r="AD45" s="1" t="s">
        <v>3</v>
      </c>
      <c r="AE45" s="1" t="s">
        <v>1557</v>
      </c>
      <c r="AF45" s="1" t="s">
        <v>1558</v>
      </c>
      <c r="AG45" s="1" t="s">
        <v>1917</v>
      </c>
      <c r="AH45" s="1" t="s">
        <v>1716</v>
      </c>
      <c r="AI45" s="1" t="s">
        <v>1716</v>
      </c>
      <c r="AJ45" s="1" t="s">
        <v>3</v>
      </c>
      <c r="AK45" s="1" t="s">
        <v>3</v>
      </c>
      <c r="AL45" s="1" t="s">
        <v>3</v>
      </c>
      <c r="AM45" s="1" t="s">
        <v>3</v>
      </c>
      <c r="AN45" s="1" t="s">
        <v>3</v>
      </c>
      <c r="AO45" s="1" t="s">
        <v>3</v>
      </c>
      <c r="AP45" s="1" t="s">
        <v>3</v>
      </c>
      <c r="AQ45" s="1" t="s">
        <v>3</v>
      </c>
      <c r="AR45" s="1" t="s">
        <v>3</v>
      </c>
      <c r="AS45" s="1" t="s">
        <v>3</v>
      </c>
      <c r="AT45" s="1" t="s">
        <v>3</v>
      </c>
      <c r="AU45" s="168" t="s">
        <v>3</v>
      </c>
      <c r="AV45" s="169" t="s">
        <v>1717</v>
      </c>
    </row>
    <row r="46" spans="1:48" ht="105">
      <c r="A46" s="1" t="s">
        <v>1547</v>
      </c>
      <c r="B46" s="1" t="s">
        <v>1506</v>
      </c>
      <c r="C46" s="1" t="s">
        <v>3</v>
      </c>
      <c r="D46" s="1" t="s">
        <v>1918</v>
      </c>
      <c r="E46" s="4">
        <v>1945</v>
      </c>
      <c r="F46" s="1" t="s">
        <v>16</v>
      </c>
      <c r="G46" s="1" t="s">
        <v>1919</v>
      </c>
      <c r="H46" s="1" t="s">
        <v>1918</v>
      </c>
      <c r="I46" s="1" t="s">
        <v>1707</v>
      </c>
      <c r="J46" s="3" t="s">
        <v>2</v>
      </c>
      <c r="K46" s="3" t="s">
        <v>3</v>
      </c>
      <c r="L46" s="1" t="s">
        <v>1920</v>
      </c>
      <c r="M46" s="1" t="s">
        <v>1553</v>
      </c>
      <c r="N46" s="1" t="s">
        <v>1506</v>
      </c>
      <c r="O46" s="1" t="s">
        <v>1709</v>
      </c>
      <c r="P46" s="1" t="s">
        <v>1921</v>
      </c>
      <c r="Q46" s="3" t="s">
        <v>1711</v>
      </c>
      <c r="R46" s="162">
        <v>9024.08</v>
      </c>
      <c r="S46" s="4">
        <v>9024.08</v>
      </c>
      <c r="T46" s="3" t="s">
        <v>1712</v>
      </c>
      <c r="U46" s="1" t="s">
        <v>1920</v>
      </c>
      <c r="V46" s="1" t="s">
        <v>1919</v>
      </c>
      <c r="W46" s="4">
        <v>115559</v>
      </c>
      <c r="X46" s="1" t="s">
        <v>3</v>
      </c>
      <c r="Y46" s="1" t="s">
        <v>3</v>
      </c>
      <c r="Z46" s="4">
        <v>1</v>
      </c>
      <c r="AA46" s="1" t="s">
        <v>1555</v>
      </c>
      <c r="AB46" s="1" t="s">
        <v>1713</v>
      </c>
      <c r="AC46" s="1" t="s">
        <v>1714</v>
      </c>
      <c r="AD46" s="1" t="s">
        <v>3</v>
      </c>
      <c r="AE46" s="1" t="s">
        <v>1557</v>
      </c>
      <c r="AF46" s="1" t="s">
        <v>1558</v>
      </c>
      <c r="AG46" s="1" t="s">
        <v>1922</v>
      </c>
      <c r="AH46" s="1" t="s">
        <v>1716</v>
      </c>
      <c r="AI46" s="1" t="s">
        <v>1716</v>
      </c>
      <c r="AJ46" s="1" t="s">
        <v>3</v>
      </c>
      <c r="AK46" s="1" t="s">
        <v>3</v>
      </c>
      <c r="AL46" s="1" t="s">
        <v>3</v>
      </c>
      <c r="AM46" s="1" t="s">
        <v>3</v>
      </c>
      <c r="AN46" s="1" t="s">
        <v>3</v>
      </c>
      <c r="AO46" s="1" t="s">
        <v>3</v>
      </c>
      <c r="AP46" s="1" t="s">
        <v>3</v>
      </c>
      <c r="AQ46" s="1" t="s">
        <v>3</v>
      </c>
      <c r="AR46" s="1" t="s">
        <v>3</v>
      </c>
      <c r="AS46" s="1" t="s">
        <v>3</v>
      </c>
      <c r="AT46" s="1" t="s">
        <v>3</v>
      </c>
      <c r="AU46" s="168" t="s">
        <v>3</v>
      </c>
      <c r="AV46" s="169" t="s">
        <v>1717</v>
      </c>
    </row>
    <row r="47" spans="1:48" ht="135">
      <c r="A47" s="1" t="s">
        <v>1547</v>
      </c>
      <c r="B47" s="1" t="s">
        <v>1506</v>
      </c>
      <c r="C47" s="1" t="s">
        <v>3</v>
      </c>
      <c r="D47" s="1" t="s">
        <v>1923</v>
      </c>
      <c r="E47" s="4">
        <v>1976</v>
      </c>
      <c r="F47" s="1" t="s">
        <v>16</v>
      </c>
      <c r="G47" s="1" t="s">
        <v>1924</v>
      </c>
      <c r="H47" s="1" t="s">
        <v>1923</v>
      </c>
      <c r="I47" s="1" t="s">
        <v>1707</v>
      </c>
      <c r="J47" s="3" t="s">
        <v>2</v>
      </c>
      <c r="K47" s="3" t="s">
        <v>3</v>
      </c>
      <c r="L47" s="1" t="s">
        <v>1925</v>
      </c>
      <c r="M47" s="1" t="s">
        <v>1553</v>
      </c>
      <c r="N47" s="1" t="s">
        <v>1506</v>
      </c>
      <c r="O47" s="1" t="s">
        <v>1709</v>
      </c>
      <c r="P47" s="1" t="s">
        <v>1926</v>
      </c>
      <c r="Q47" s="3" t="s">
        <v>1711</v>
      </c>
      <c r="R47" s="162">
        <v>6976.14</v>
      </c>
      <c r="S47" s="4">
        <v>5223.3900000000003</v>
      </c>
      <c r="T47" s="3" t="s">
        <v>1712</v>
      </c>
      <c r="U47" s="1" t="s">
        <v>1925</v>
      </c>
      <c r="V47" s="1" t="s">
        <v>1924</v>
      </c>
      <c r="W47" s="4">
        <v>115562</v>
      </c>
      <c r="X47" s="1" t="s">
        <v>3</v>
      </c>
      <c r="Y47" s="1" t="s">
        <v>3</v>
      </c>
      <c r="Z47" s="4">
        <v>1</v>
      </c>
      <c r="AA47" s="1" t="s">
        <v>1555</v>
      </c>
      <c r="AB47" s="1" t="s">
        <v>1713</v>
      </c>
      <c r="AC47" s="1" t="s">
        <v>1714</v>
      </c>
      <c r="AD47" s="1" t="s">
        <v>3</v>
      </c>
      <c r="AE47" s="1" t="s">
        <v>1557</v>
      </c>
      <c r="AF47" s="1" t="s">
        <v>1558</v>
      </c>
      <c r="AG47" s="1" t="s">
        <v>1927</v>
      </c>
      <c r="AH47" s="1" t="s">
        <v>1716</v>
      </c>
      <c r="AI47" s="1" t="s">
        <v>1716</v>
      </c>
      <c r="AJ47" s="1" t="s">
        <v>3</v>
      </c>
      <c r="AK47" s="1" t="s">
        <v>3</v>
      </c>
      <c r="AL47" s="1" t="s">
        <v>3</v>
      </c>
      <c r="AM47" s="1" t="s">
        <v>3</v>
      </c>
      <c r="AN47" s="1" t="s">
        <v>3</v>
      </c>
      <c r="AO47" s="1" t="s">
        <v>3</v>
      </c>
      <c r="AP47" s="1" t="s">
        <v>3</v>
      </c>
      <c r="AQ47" s="1" t="s">
        <v>3</v>
      </c>
      <c r="AR47" s="1" t="s">
        <v>3</v>
      </c>
      <c r="AS47" s="1" t="s">
        <v>3</v>
      </c>
      <c r="AT47" s="1" t="s">
        <v>3</v>
      </c>
      <c r="AU47" s="168" t="s">
        <v>3</v>
      </c>
      <c r="AV47" s="169" t="s">
        <v>1717</v>
      </c>
    </row>
    <row r="48" spans="1:48" ht="120">
      <c r="A48" s="1" t="s">
        <v>1547</v>
      </c>
      <c r="B48" s="1" t="s">
        <v>1506</v>
      </c>
      <c r="C48" s="1" t="s">
        <v>3</v>
      </c>
      <c r="D48" s="1" t="s">
        <v>1928</v>
      </c>
      <c r="E48" s="4">
        <v>1971</v>
      </c>
      <c r="F48" s="1" t="s">
        <v>16</v>
      </c>
      <c r="G48" s="1" t="s">
        <v>1929</v>
      </c>
      <c r="H48" s="1" t="s">
        <v>1928</v>
      </c>
      <c r="I48" s="1" t="s">
        <v>1707</v>
      </c>
      <c r="J48" s="3" t="s">
        <v>2</v>
      </c>
      <c r="K48" s="3" t="s">
        <v>3</v>
      </c>
      <c r="L48" s="1" t="s">
        <v>1930</v>
      </c>
      <c r="M48" s="1" t="s">
        <v>1553</v>
      </c>
      <c r="N48" s="1" t="s">
        <v>1506</v>
      </c>
      <c r="O48" s="1" t="s">
        <v>1709</v>
      </c>
      <c r="P48" s="1" t="s">
        <v>1931</v>
      </c>
      <c r="Q48" s="3" t="s">
        <v>1711</v>
      </c>
      <c r="R48" s="162">
        <v>8169.39</v>
      </c>
      <c r="S48" s="4">
        <v>6606.98</v>
      </c>
      <c r="T48" s="3" t="s">
        <v>1712</v>
      </c>
      <c r="U48" s="1" t="s">
        <v>1930</v>
      </c>
      <c r="V48" s="1" t="s">
        <v>1929</v>
      </c>
      <c r="W48" s="4">
        <v>115565</v>
      </c>
      <c r="X48" s="1" t="s">
        <v>3</v>
      </c>
      <c r="Y48" s="1" t="s">
        <v>3</v>
      </c>
      <c r="Z48" s="4">
        <v>1</v>
      </c>
      <c r="AA48" s="1" t="s">
        <v>1555</v>
      </c>
      <c r="AB48" s="1" t="s">
        <v>1713</v>
      </c>
      <c r="AC48" s="1" t="s">
        <v>1714</v>
      </c>
      <c r="AD48" s="1" t="s">
        <v>3</v>
      </c>
      <c r="AE48" s="1" t="s">
        <v>1557</v>
      </c>
      <c r="AF48" s="1" t="s">
        <v>1558</v>
      </c>
      <c r="AG48" s="1" t="s">
        <v>1932</v>
      </c>
      <c r="AH48" s="1" t="s">
        <v>1716</v>
      </c>
      <c r="AI48" s="1" t="s">
        <v>1716</v>
      </c>
      <c r="AJ48" s="1" t="s">
        <v>3</v>
      </c>
      <c r="AK48" s="1" t="s">
        <v>3</v>
      </c>
      <c r="AL48" s="1" t="s">
        <v>3</v>
      </c>
      <c r="AM48" s="1" t="s">
        <v>3</v>
      </c>
      <c r="AN48" s="1" t="s">
        <v>3</v>
      </c>
      <c r="AO48" s="1" t="s">
        <v>3</v>
      </c>
      <c r="AP48" s="1" t="s">
        <v>3</v>
      </c>
      <c r="AQ48" s="1" t="s">
        <v>3</v>
      </c>
      <c r="AR48" s="1" t="s">
        <v>3</v>
      </c>
      <c r="AS48" s="1" t="s">
        <v>3</v>
      </c>
      <c r="AT48" s="1" t="s">
        <v>3</v>
      </c>
      <c r="AU48" s="168" t="s">
        <v>3</v>
      </c>
      <c r="AV48" s="169" t="s">
        <v>1717</v>
      </c>
    </row>
    <row r="49" spans="1:48" ht="90">
      <c r="A49" s="1" t="s">
        <v>1547</v>
      </c>
      <c r="B49" s="1" t="s">
        <v>1506</v>
      </c>
      <c r="C49" s="1" t="s">
        <v>3</v>
      </c>
      <c r="D49" s="1" t="s">
        <v>1933</v>
      </c>
      <c r="E49" s="4">
        <v>1971</v>
      </c>
      <c r="F49" s="1" t="s">
        <v>16</v>
      </c>
      <c r="G49" s="1" t="s">
        <v>1934</v>
      </c>
      <c r="H49" s="1" t="s">
        <v>1933</v>
      </c>
      <c r="I49" s="1" t="s">
        <v>1707</v>
      </c>
      <c r="J49" s="3" t="s">
        <v>2</v>
      </c>
      <c r="K49" s="3" t="s">
        <v>3</v>
      </c>
      <c r="L49" s="1" t="s">
        <v>1935</v>
      </c>
      <c r="M49" s="1" t="s">
        <v>1553</v>
      </c>
      <c r="N49" s="1" t="s">
        <v>1506</v>
      </c>
      <c r="O49" s="1" t="s">
        <v>1709</v>
      </c>
      <c r="P49" s="1" t="s">
        <v>1936</v>
      </c>
      <c r="Q49" s="3" t="s">
        <v>1711</v>
      </c>
      <c r="R49" s="162">
        <v>5517.23</v>
      </c>
      <c r="S49" s="4">
        <v>4462.08</v>
      </c>
      <c r="T49" s="3" t="s">
        <v>1712</v>
      </c>
      <c r="U49" s="1" t="s">
        <v>1935</v>
      </c>
      <c r="V49" s="1" t="s">
        <v>1934</v>
      </c>
      <c r="W49" s="4">
        <v>115570</v>
      </c>
      <c r="X49" s="1" t="s">
        <v>3</v>
      </c>
      <c r="Y49" s="1" t="s">
        <v>3</v>
      </c>
      <c r="Z49" s="4">
        <v>1</v>
      </c>
      <c r="AA49" s="1" t="s">
        <v>1555</v>
      </c>
      <c r="AB49" s="1" t="s">
        <v>1713</v>
      </c>
      <c r="AC49" s="1" t="s">
        <v>1714</v>
      </c>
      <c r="AD49" s="1" t="s">
        <v>3</v>
      </c>
      <c r="AE49" s="1" t="s">
        <v>1557</v>
      </c>
      <c r="AF49" s="1" t="s">
        <v>1558</v>
      </c>
      <c r="AG49" s="1" t="s">
        <v>1937</v>
      </c>
      <c r="AH49" s="1" t="s">
        <v>1716</v>
      </c>
      <c r="AI49" s="1" t="s">
        <v>1716</v>
      </c>
      <c r="AJ49" s="1" t="s">
        <v>3</v>
      </c>
      <c r="AK49" s="1" t="s">
        <v>3</v>
      </c>
      <c r="AL49" s="1" t="s">
        <v>3</v>
      </c>
      <c r="AM49" s="1" t="s">
        <v>3</v>
      </c>
      <c r="AN49" s="1" t="s">
        <v>3</v>
      </c>
      <c r="AO49" s="1" t="s">
        <v>3</v>
      </c>
      <c r="AP49" s="1" t="s">
        <v>3</v>
      </c>
      <c r="AQ49" s="1" t="s">
        <v>3</v>
      </c>
      <c r="AR49" s="1" t="s">
        <v>3</v>
      </c>
      <c r="AS49" s="1" t="s">
        <v>3</v>
      </c>
      <c r="AT49" s="1" t="s">
        <v>3</v>
      </c>
      <c r="AU49" s="168" t="s">
        <v>3</v>
      </c>
      <c r="AV49" s="169" t="s">
        <v>1717</v>
      </c>
    </row>
    <row r="50" spans="1:48" ht="120">
      <c r="A50" s="1" t="s">
        <v>1547</v>
      </c>
      <c r="B50" s="1" t="s">
        <v>1506</v>
      </c>
      <c r="C50" s="1" t="s">
        <v>3</v>
      </c>
      <c r="D50" s="1" t="s">
        <v>1938</v>
      </c>
      <c r="E50" s="4">
        <v>1969</v>
      </c>
      <c r="F50" s="1" t="s">
        <v>16</v>
      </c>
      <c r="G50" s="1" t="s">
        <v>1939</v>
      </c>
      <c r="H50" s="1" t="s">
        <v>1938</v>
      </c>
      <c r="I50" s="1" t="s">
        <v>1707</v>
      </c>
      <c r="J50" s="3" t="s">
        <v>2</v>
      </c>
      <c r="K50" s="3" t="s">
        <v>3</v>
      </c>
      <c r="L50" s="1" t="s">
        <v>1940</v>
      </c>
      <c r="M50" s="1" t="s">
        <v>1553</v>
      </c>
      <c r="N50" s="1" t="s">
        <v>1506</v>
      </c>
      <c r="O50" s="1" t="s">
        <v>1709</v>
      </c>
      <c r="P50" s="1" t="s">
        <v>1941</v>
      </c>
      <c r="Q50" s="3" t="s">
        <v>1711</v>
      </c>
      <c r="R50" s="162">
        <v>10552.46</v>
      </c>
      <c r="S50" s="4">
        <v>9061.92</v>
      </c>
      <c r="T50" s="3" t="s">
        <v>1712</v>
      </c>
      <c r="U50" s="1" t="s">
        <v>1940</v>
      </c>
      <c r="V50" s="1" t="s">
        <v>1939</v>
      </c>
      <c r="W50" s="4">
        <v>115573</v>
      </c>
      <c r="X50" s="1" t="s">
        <v>3</v>
      </c>
      <c r="Y50" s="1" t="s">
        <v>3</v>
      </c>
      <c r="Z50" s="4">
        <v>1</v>
      </c>
      <c r="AA50" s="1" t="s">
        <v>1555</v>
      </c>
      <c r="AB50" s="1" t="s">
        <v>1713</v>
      </c>
      <c r="AC50" s="1" t="s">
        <v>1714</v>
      </c>
      <c r="AD50" s="1" t="s">
        <v>3</v>
      </c>
      <c r="AE50" s="1" t="s">
        <v>1557</v>
      </c>
      <c r="AF50" s="1" t="s">
        <v>1558</v>
      </c>
      <c r="AG50" s="1" t="s">
        <v>1942</v>
      </c>
      <c r="AH50" s="1" t="s">
        <v>1716</v>
      </c>
      <c r="AI50" s="1" t="s">
        <v>1716</v>
      </c>
      <c r="AJ50" s="1" t="s">
        <v>3</v>
      </c>
      <c r="AK50" s="1" t="s">
        <v>3</v>
      </c>
      <c r="AL50" s="1" t="s">
        <v>3</v>
      </c>
      <c r="AM50" s="1" t="s">
        <v>3</v>
      </c>
      <c r="AN50" s="1" t="s">
        <v>3</v>
      </c>
      <c r="AO50" s="1" t="s">
        <v>3</v>
      </c>
      <c r="AP50" s="1" t="s">
        <v>3</v>
      </c>
      <c r="AQ50" s="1" t="s">
        <v>3</v>
      </c>
      <c r="AR50" s="1" t="s">
        <v>3</v>
      </c>
      <c r="AS50" s="1" t="s">
        <v>3</v>
      </c>
      <c r="AT50" s="1" t="s">
        <v>3</v>
      </c>
      <c r="AU50" s="168" t="s">
        <v>3</v>
      </c>
      <c r="AV50" s="169" t="s">
        <v>1717</v>
      </c>
    </row>
    <row r="51" spans="1:48" ht="120">
      <c r="A51" s="1" t="s">
        <v>1547</v>
      </c>
      <c r="B51" s="1" t="s">
        <v>1506</v>
      </c>
      <c r="C51" s="1" t="s">
        <v>3</v>
      </c>
      <c r="D51" s="1" t="s">
        <v>1943</v>
      </c>
      <c r="E51" s="4">
        <v>1949</v>
      </c>
      <c r="F51" s="1" t="s">
        <v>16</v>
      </c>
      <c r="G51" s="1" t="s">
        <v>1944</v>
      </c>
      <c r="H51" s="1" t="s">
        <v>1945</v>
      </c>
      <c r="I51" s="1" t="s">
        <v>1707</v>
      </c>
      <c r="J51" s="3" t="s">
        <v>2</v>
      </c>
      <c r="K51" s="3" t="s">
        <v>3</v>
      </c>
      <c r="L51" s="1" t="s">
        <v>1946</v>
      </c>
      <c r="M51" s="1" t="s">
        <v>1553</v>
      </c>
      <c r="N51" s="1" t="s">
        <v>1506</v>
      </c>
      <c r="O51" s="1" t="s">
        <v>1709</v>
      </c>
      <c r="P51" s="1" t="s">
        <v>1947</v>
      </c>
      <c r="Q51" s="3" t="s">
        <v>1711</v>
      </c>
      <c r="R51" s="162">
        <v>15512.86</v>
      </c>
      <c r="S51" s="4">
        <v>15512.86</v>
      </c>
      <c r="T51" s="3" t="s">
        <v>1712</v>
      </c>
      <c r="U51" s="1" t="s">
        <v>1946</v>
      </c>
      <c r="V51" s="1" t="s">
        <v>1944</v>
      </c>
      <c r="W51" s="4">
        <v>115586</v>
      </c>
      <c r="X51" s="1" t="s">
        <v>3</v>
      </c>
      <c r="Y51" s="1" t="s">
        <v>3</v>
      </c>
      <c r="Z51" s="4">
        <v>1</v>
      </c>
      <c r="AA51" s="1" t="s">
        <v>1555</v>
      </c>
      <c r="AB51" s="1" t="s">
        <v>1713</v>
      </c>
      <c r="AC51" s="1" t="s">
        <v>1714</v>
      </c>
      <c r="AD51" s="1" t="s">
        <v>3</v>
      </c>
      <c r="AE51" s="1" t="s">
        <v>1557</v>
      </c>
      <c r="AF51" s="1" t="s">
        <v>1558</v>
      </c>
      <c r="AG51" s="1" t="s">
        <v>1948</v>
      </c>
      <c r="AH51" s="1" t="s">
        <v>1716</v>
      </c>
      <c r="AI51" s="1" t="s">
        <v>1716</v>
      </c>
      <c r="AJ51" s="1" t="s">
        <v>3</v>
      </c>
      <c r="AK51" s="1" t="s">
        <v>3</v>
      </c>
      <c r="AL51" s="1" t="s">
        <v>3</v>
      </c>
      <c r="AM51" s="1" t="s">
        <v>3</v>
      </c>
      <c r="AN51" s="1" t="s">
        <v>3</v>
      </c>
      <c r="AO51" s="1" t="s">
        <v>3</v>
      </c>
      <c r="AP51" s="1" t="s">
        <v>3</v>
      </c>
      <c r="AQ51" s="1" t="s">
        <v>3</v>
      </c>
      <c r="AR51" s="1" t="s">
        <v>3</v>
      </c>
      <c r="AS51" s="1" t="s">
        <v>3</v>
      </c>
      <c r="AT51" s="1" t="s">
        <v>3</v>
      </c>
      <c r="AU51" s="168" t="s">
        <v>3</v>
      </c>
      <c r="AV51" s="169" t="s">
        <v>1717</v>
      </c>
    </row>
    <row r="52" spans="1:48" ht="105">
      <c r="A52" s="1" t="s">
        <v>1547</v>
      </c>
      <c r="B52" s="1" t="s">
        <v>1506</v>
      </c>
      <c r="C52" s="1" t="s">
        <v>3</v>
      </c>
      <c r="D52" s="1" t="s">
        <v>1949</v>
      </c>
      <c r="E52" s="4">
        <v>1967</v>
      </c>
      <c r="F52" s="1" t="s">
        <v>16</v>
      </c>
      <c r="G52" s="1" t="s">
        <v>1950</v>
      </c>
      <c r="H52" s="1" t="s">
        <v>1949</v>
      </c>
      <c r="I52" s="1" t="s">
        <v>1707</v>
      </c>
      <c r="J52" s="3" t="s">
        <v>2</v>
      </c>
      <c r="K52" s="3" t="s">
        <v>3</v>
      </c>
      <c r="L52" s="1" t="s">
        <v>1951</v>
      </c>
      <c r="M52" s="1" t="s">
        <v>1553</v>
      </c>
      <c r="N52" s="1" t="s">
        <v>1506</v>
      </c>
      <c r="O52" s="1" t="s">
        <v>1709</v>
      </c>
      <c r="P52" s="1" t="s">
        <v>1952</v>
      </c>
      <c r="Q52" s="3" t="s">
        <v>1711</v>
      </c>
      <c r="R52" s="162">
        <v>6307.18</v>
      </c>
      <c r="S52" s="4">
        <v>5227.07</v>
      </c>
      <c r="T52" s="3" t="s">
        <v>1712</v>
      </c>
      <c r="U52" s="1" t="s">
        <v>1951</v>
      </c>
      <c r="V52" s="1" t="s">
        <v>1950</v>
      </c>
      <c r="W52" s="4">
        <v>115591</v>
      </c>
      <c r="X52" s="1" t="s">
        <v>3</v>
      </c>
      <c r="Y52" s="1" t="s">
        <v>3</v>
      </c>
      <c r="Z52" s="4">
        <v>1</v>
      </c>
      <c r="AA52" s="1" t="s">
        <v>1555</v>
      </c>
      <c r="AB52" s="1" t="s">
        <v>1713</v>
      </c>
      <c r="AC52" s="1" t="s">
        <v>1714</v>
      </c>
      <c r="AD52" s="1" t="s">
        <v>3</v>
      </c>
      <c r="AE52" s="1" t="s">
        <v>1557</v>
      </c>
      <c r="AF52" s="1" t="s">
        <v>1558</v>
      </c>
      <c r="AG52" s="1" t="s">
        <v>1953</v>
      </c>
      <c r="AH52" s="1" t="s">
        <v>1716</v>
      </c>
      <c r="AI52" s="1" t="s">
        <v>1716</v>
      </c>
      <c r="AJ52" s="1" t="s">
        <v>3</v>
      </c>
      <c r="AK52" s="1" t="s">
        <v>3</v>
      </c>
      <c r="AL52" s="1" t="s">
        <v>3</v>
      </c>
      <c r="AM52" s="1" t="s">
        <v>3</v>
      </c>
      <c r="AN52" s="1" t="s">
        <v>3</v>
      </c>
      <c r="AO52" s="1" t="s">
        <v>3</v>
      </c>
      <c r="AP52" s="1" t="s">
        <v>3</v>
      </c>
      <c r="AQ52" s="1" t="s">
        <v>3</v>
      </c>
      <c r="AR52" s="1" t="s">
        <v>3</v>
      </c>
      <c r="AS52" s="1" t="s">
        <v>3</v>
      </c>
      <c r="AT52" s="1" t="s">
        <v>3</v>
      </c>
      <c r="AU52" s="168" t="s">
        <v>3</v>
      </c>
      <c r="AV52" s="169" t="s">
        <v>1717</v>
      </c>
    </row>
    <row r="53" spans="1:48" ht="75">
      <c r="A53" s="1" t="s">
        <v>1547</v>
      </c>
      <c r="B53" s="1" t="s">
        <v>1506</v>
      </c>
      <c r="C53" s="1" t="s">
        <v>3</v>
      </c>
      <c r="D53" s="1" t="s">
        <v>1954</v>
      </c>
      <c r="E53" s="4">
        <v>1983</v>
      </c>
      <c r="F53" s="1" t="s">
        <v>16</v>
      </c>
      <c r="G53" s="1" t="s">
        <v>1955</v>
      </c>
      <c r="H53" s="1" t="s">
        <v>1954</v>
      </c>
      <c r="I53" s="1" t="s">
        <v>1707</v>
      </c>
      <c r="J53" s="3" t="s">
        <v>2</v>
      </c>
      <c r="K53" s="3" t="s">
        <v>3</v>
      </c>
      <c r="L53" s="1" t="s">
        <v>1956</v>
      </c>
      <c r="M53" s="1" t="s">
        <v>1553</v>
      </c>
      <c r="N53" s="1" t="s">
        <v>1506</v>
      </c>
      <c r="O53" s="1" t="s">
        <v>1709</v>
      </c>
      <c r="P53" s="1" t="s">
        <v>1957</v>
      </c>
      <c r="Q53" s="3" t="s">
        <v>1711</v>
      </c>
      <c r="R53" s="162">
        <v>14760.85</v>
      </c>
      <c r="S53" s="4">
        <v>8985.67</v>
      </c>
      <c r="T53" s="3" t="s">
        <v>1712</v>
      </c>
      <c r="U53" s="1" t="s">
        <v>1956</v>
      </c>
      <c r="V53" s="1" t="s">
        <v>1955</v>
      </c>
      <c r="W53" s="4">
        <v>115596</v>
      </c>
      <c r="X53" s="1" t="s">
        <v>3</v>
      </c>
      <c r="Y53" s="1" t="s">
        <v>3</v>
      </c>
      <c r="Z53" s="4">
        <v>1</v>
      </c>
      <c r="AA53" s="1" t="s">
        <v>1555</v>
      </c>
      <c r="AB53" s="1" t="s">
        <v>1713</v>
      </c>
      <c r="AC53" s="1" t="s">
        <v>1714</v>
      </c>
      <c r="AD53" s="1" t="s">
        <v>3</v>
      </c>
      <c r="AE53" s="1" t="s">
        <v>1557</v>
      </c>
      <c r="AF53" s="1" t="s">
        <v>1558</v>
      </c>
      <c r="AG53" s="1" t="s">
        <v>1958</v>
      </c>
      <c r="AH53" s="1" t="s">
        <v>1716</v>
      </c>
      <c r="AI53" s="1" t="s">
        <v>1716</v>
      </c>
      <c r="AJ53" s="1" t="s">
        <v>3</v>
      </c>
      <c r="AK53" s="1" t="s">
        <v>3</v>
      </c>
      <c r="AL53" s="1" t="s">
        <v>3</v>
      </c>
      <c r="AM53" s="1" t="s">
        <v>3</v>
      </c>
      <c r="AN53" s="1" t="s">
        <v>3</v>
      </c>
      <c r="AO53" s="1" t="s">
        <v>3</v>
      </c>
      <c r="AP53" s="1" t="s">
        <v>3</v>
      </c>
      <c r="AQ53" s="1" t="s">
        <v>3</v>
      </c>
      <c r="AR53" s="1" t="s">
        <v>3</v>
      </c>
      <c r="AS53" s="1" t="s">
        <v>3</v>
      </c>
      <c r="AT53" s="1" t="s">
        <v>3</v>
      </c>
      <c r="AU53" s="168" t="s">
        <v>3</v>
      </c>
      <c r="AV53" s="169" t="s">
        <v>1717</v>
      </c>
    </row>
    <row r="54" spans="1:48" ht="120">
      <c r="A54" s="1" t="s">
        <v>1547</v>
      </c>
      <c r="B54" s="1" t="s">
        <v>1506</v>
      </c>
      <c r="C54" s="1" t="s">
        <v>3</v>
      </c>
      <c r="D54" s="1" t="s">
        <v>1959</v>
      </c>
      <c r="E54" s="4">
        <v>1977</v>
      </c>
      <c r="F54" s="1" t="s">
        <v>16</v>
      </c>
      <c r="G54" s="1" t="s">
        <v>1960</v>
      </c>
      <c r="H54" s="1" t="s">
        <v>1959</v>
      </c>
      <c r="I54" s="1" t="s">
        <v>1707</v>
      </c>
      <c r="J54" s="3" t="s">
        <v>2</v>
      </c>
      <c r="K54" s="3" t="s">
        <v>3</v>
      </c>
      <c r="L54" s="1" t="s">
        <v>1961</v>
      </c>
      <c r="M54" s="1" t="s">
        <v>1553</v>
      </c>
      <c r="N54" s="1" t="s">
        <v>1506</v>
      </c>
      <c r="O54" s="1" t="s">
        <v>1709</v>
      </c>
      <c r="P54" s="1" t="s">
        <v>1962</v>
      </c>
      <c r="Q54" s="3" t="s">
        <v>1711</v>
      </c>
      <c r="R54" s="162">
        <v>13605.85</v>
      </c>
      <c r="S54" s="4">
        <v>9779.2000000000007</v>
      </c>
      <c r="T54" s="3" t="s">
        <v>1712</v>
      </c>
      <c r="U54" s="1" t="s">
        <v>1961</v>
      </c>
      <c r="V54" s="1" t="s">
        <v>1960</v>
      </c>
      <c r="W54" s="4">
        <v>115600</v>
      </c>
      <c r="X54" s="1" t="s">
        <v>3</v>
      </c>
      <c r="Y54" s="1" t="s">
        <v>3</v>
      </c>
      <c r="Z54" s="4">
        <v>1</v>
      </c>
      <c r="AA54" s="1" t="s">
        <v>1555</v>
      </c>
      <c r="AB54" s="1" t="s">
        <v>1713</v>
      </c>
      <c r="AC54" s="1" t="s">
        <v>1714</v>
      </c>
      <c r="AD54" s="1" t="s">
        <v>3</v>
      </c>
      <c r="AE54" s="1" t="s">
        <v>1557</v>
      </c>
      <c r="AF54" s="1" t="s">
        <v>1558</v>
      </c>
      <c r="AG54" s="1" t="s">
        <v>1963</v>
      </c>
      <c r="AH54" s="1" t="s">
        <v>1716</v>
      </c>
      <c r="AI54" s="1" t="s">
        <v>1716</v>
      </c>
      <c r="AJ54" s="1" t="s">
        <v>3</v>
      </c>
      <c r="AK54" s="1" t="s">
        <v>3</v>
      </c>
      <c r="AL54" s="1" t="s">
        <v>3</v>
      </c>
      <c r="AM54" s="1" t="s">
        <v>3</v>
      </c>
      <c r="AN54" s="1" t="s">
        <v>3</v>
      </c>
      <c r="AO54" s="1" t="s">
        <v>3</v>
      </c>
      <c r="AP54" s="1" t="s">
        <v>3</v>
      </c>
      <c r="AQ54" s="1" t="s">
        <v>3</v>
      </c>
      <c r="AR54" s="1" t="s">
        <v>3</v>
      </c>
      <c r="AS54" s="1" t="s">
        <v>3</v>
      </c>
      <c r="AT54" s="1" t="s">
        <v>3</v>
      </c>
      <c r="AU54" s="168" t="s">
        <v>3</v>
      </c>
      <c r="AV54" s="169" t="s">
        <v>1717</v>
      </c>
    </row>
    <row r="55" spans="1:48" ht="120">
      <c r="A55" s="1" t="s">
        <v>1547</v>
      </c>
      <c r="B55" s="1" t="s">
        <v>1506</v>
      </c>
      <c r="C55" s="1" t="s">
        <v>3</v>
      </c>
      <c r="D55" s="1" t="s">
        <v>1964</v>
      </c>
      <c r="E55" s="4">
        <v>1985</v>
      </c>
      <c r="F55" s="1" t="s">
        <v>16</v>
      </c>
      <c r="G55" s="1" t="s">
        <v>1965</v>
      </c>
      <c r="H55" s="1" t="s">
        <v>1964</v>
      </c>
      <c r="I55" s="1" t="s">
        <v>1707</v>
      </c>
      <c r="J55" s="3" t="s">
        <v>2</v>
      </c>
      <c r="K55" s="3" t="s">
        <v>3</v>
      </c>
      <c r="L55" s="1" t="s">
        <v>1966</v>
      </c>
      <c r="M55" s="1" t="s">
        <v>1553</v>
      </c>
      <c r="N55" s="1" t="s">
        <v>1506</v>
      </c>
      <c r="O55" s="1" t="s">
        <v>1709</v>
      </c>
      <c r="P55" s="1" t="s">
        <v>1967</v>
      </c>
      <c r="Q55" s="3" t="s">
        <v>1711</v>
      </c>
      <c r="R55" s="162">
        <v>37272.44</v>
      </c>
      <c r="S55" s="4">
        <v>20453.25</v>
      </c>
      <c r="T55" s="3" t="s">
        <v>1712</v>
      </c>
      <c r="U55" s="1" t="s">
        <v>1966</v>
      </c>
      <c r="V55" s="1" t="s">
        <v>1965</v>
      </c>
      <c r="W55" s="4">
        <v>115603</v>
      </c>
      <c r="X55" s="1" t="s">
        <v>3</v>
      </c>
      <c r="Y55" s="1" t="s">
        <v>3</v>
      </c>
      <c r="Z55" s="4">
        <v>1</v>
      </c>
      <c r="AA55" s="1" t="s">
        <v>1555</v>
      </c>
      <c r="AB55" s="1" t="s">
        <v>1713</v>
      </c>
      <c r="AC55" s="1" t="s">
        <v>1714</v>
      </c>
      <c r="AD55" s="1" t="s">
        <v>3</v>
      </c>
      <c r="AE55" s="1" t="s">
        <v>1557</v>
      </c>
      <c r="AF55" s="1" t="s">
        <v>1558</v>
      </c>
      <c r="AG55" s="1" t="s">
        <v>1968</v>
      </c>
      <c r="AH55" s="1" t="s">
        <v>1716</v>
      </c>
      <c r="AI55" s="1" t="s">
        <v>1716</v>
      </c>
      <c r="AJ55" s="1" t="s">
        <v>3</v>
      </c>
      <c r="AK55" s="1" t="s">
        <v>3</v>
      </c>
      <c r="AL55" s="1" t="s">
        <v>3</v>
      </c>
      <c r="AM55" s="1" t="s">
        <v>3</v>
      </c>
      <c r="AN55" s="1" t="s">
        <v>3</v>
      </c>
      <c r="AO55" s="1" t="s">
        <v>3</v>
      </c>
      <c r="AP55" s="1" t="s">
        <v>3</v>
      </c>
      <c r="AQ55" s="1" t="s">
        <v>3</v>
      </c>
      <c r="AR55" s="1" t="s">
        <v>3</v>
      </c>
      <c r="AS55" s="1" t="s">
        <v>3</v>
      </c>
      <c r="AT55" s="1" t="s">
        <v>3</v>
      </c>
      <c r="AU55" s="168" t="s">
        <v>3</v>
      </c>
      <c r="AV55" s="169" t="s">
        <v>1717</v>
      </c>
    </row>
    <row r="56" spans="1:48" ht="75">
      <c r="A56" s="1" t="s">
        <v>1547</v>
      </c>
      <c r="B56" s="1" t="s">
        <v>1506</v>
      </c>
      <c r="C56" s="1" t="s">
        <v>3</v>
      </c>
      <c r="D56" s="1" t="s">
        <v>1969</v>
      </c>
      <c r="E56" s="4">
        <v>1983</v>
      </c>
      <c r="F56" s="1" t="s">
        <v>16</v>
      </c>
      <c r="G56" s="1" t="s">
        <v>1970</v>
      </c>
      <c r="H56" s="1" t="s">
        <v>1969</v>
      </c>
      <c r="I56" s="1" t="s">
        <v>1707</v>
      </c>
      <c r="J56" s="3" t="s">
        <v>2</v>
      </c>
      <c r="K56" s="3" t="s">
        <v>3</v>
      </c>
      <c r="L56" s="1" t="s">
        <v>1971</v>
      </c>
      <c r="M56" s="1" t="s">
        <v>1553</v>
      </c>
      <c r="N56" s="1" t="s">
        <v>1506</v>
      </c>
      <c r="O56" s="1" t="s">
        <v>1709</v>
      </c>
      <c r="P56" s="1" t="s">
        <v>1972</v>
      </c>
      <c r="Q56" s="3" t="s">
        <v>1711</v>
      </c>
      <c r="R56" s="162">
        <v>17217.36</v>
      </c>
      <c r="S56" s="4">
        <v>10481.06</v>
      </c>
      <c r="T56" s="3" t="s">
        <v>1712</v>
      </c>
      <c r="U56" s="1" t="s">
        <v>1971</v>
      </c>
      <c r="V56" s="1" t="s">
        <v>1970</v>
      </c>
      <c r="W56" s="4">
        <v>115606</v>
      </c>
      <c r="X56" s="1" t="s">
        <v>3</v>
      </c>
      <c r="Y56" s="1" t="s">
        <v>3</v>
      </c>
      <c r="Z56" s="4">
        <v>1</v>
      </c>
      <c r="AA56" s="1" t="s">
        <v>1555</v>
      </c>
      <c r="AB56" s="1" t="s">
        <v>1713</v>
      </c>
      <c r="AC56" s="1" t="s">
        <v>1714</v>
      </c>
      <c r="AD56" s="1" t="s">
        <v>3</v>
      </c>
      <c r="AE56" s="1" t="s">
        <v>1557</v>
      </c>
      <c r="AF56" s="1" t="s">
        <v>1558</v>
      </c>
      <c r="AG56" s="1" t="s">
        <v>1973</v>
      </c>
      <c r="AH56" s="1" t="s">
        <v>1716</v>
      </c>
      <c r="AI56" s="1" t="s">
        <v>1716</v>
      </c>
      <c r="AJ56" s="1" t="s">
        <v>3</v>
      </c>
      <c r="AK56" s="1" t="s">
        <v>3</v>
      </c>
      <c r="AL56" s="1" t="s">
        <v>3</v>
      </c>
      <c r="AM56" s="1" t="s">
        <v>3</v>
      </c>
      <c r="AN56" s="1" t="s">
        <v>3</v>
      </c>
      <c r="AO56" s="1" t="s">
        <v>3</v>
      </c>
      <c r="AP56" s="1" t="s">
        <v>3</v>
      </c>
      <c r="AQ56" s="1" t="s">
        <v>3</v>
      </c>
      <c r="AR56" s="1" t="s">
        <v>3</v>
      </c>
      <c r="AS56" s="1" t="s">
        <v>3</v>
      </c>
      <c r="AT56" s="1" t="s">
        <v>3</v>
      </c>
      <c r="AU56" s="168" t="s">
        <v>3</v>
      </c>
      <c r="AV56" s="169" t="s">
        <v>1717</v>
      </c>
    </row>
    <row r="57" spans="1:48" ht="90">
      <c r="A57" s="1" t="s">
        <v>1547</v>
      </c>
      <c r="B57" s="1" t="s">
        <v>1506</v>
      </c>
      <c r="C57" s="1" t="s">
        <v>3</v>
      </c>
      <c r="D57" s="1" t="s">
        <v>1974</v>
      </c>
      <c r="E57" s="4">
        <v>1986</v>
      </c>
      <c r="F57" s="1" t="s">
        <v>16</v>
      </c>
      <c r="G57" s="1" t="s">
        <v>1975</v>
      </c>
      <c r="H57" s="1" t="s">
        <v>1974</v>
      </c>
      <c r="I57" s="1" t="s">
        <v>1707</v>
      </c>
      <c r="J57" s="3" t="s">
        <v>2</v>
      </c>
      <c r="K57" s="3" t="s">
        <v>3</v>
      </c>
      <c r="L57" s="1" t="s">
        <v>1976</v>
      </c>
      <c r="M57" s="1" t="s">
        <v>1553</v>
      </c>
      <c r="N57" s="1" t="s">
        <v>1506</v>
      </c>
      <c r="O57" s="1" t="s">
        <v>1709</v>
      </c>
      <c r="P57" s="1" t="s">
        <v>1977</v>
      </c>
      <c r="Q57" s="3" t="s">
        <v>1711</v>
      </c>
      <c r="R57" s="162">
        <v>8106.06</v>
      </c>
      <c r="S57" s="4">
        <v>4205.04</v>
      </c>
      <c r="T57" s="3" t="s">
        <v>1712</v>
      </c>
      <c r="U57" s="1" t="s">
        <v>1976</v>
      </c>
      <c r="V57" s="1" t="s">
        <v>1975</v>
      </c>
      <c r="W57" s="4">
        <v>115611</v>
      </c>
      <c r="X57" s="1" t="s">
        <v>3</v>
      </c>
      <c r="Y57" s="1" t="s">
        <v>3</v>
      </c>
      <c r="Z57" s="4">
        <v>1</v>
      </c>
      <c r="AA57" s="1" t="s">
        <v>1555</v>
      </c>
      <c r="AB57" s="1" t="s">
        <v>1713</v>
      </c>
      <c r="AC57" s="1" t="s">
        <v>1714</v>
      </c>
      <c r="AD57" s="1" t="s">
        <v>3</v>
      </c>
      <c r="AE57" s="1" t="s">
        <v>1557</v>
      </c>
      <c r="AF57" s="1" t="s">
        <v>1558</v>
      </c>
      <c r="AG57" s="1" t="s">
        <v>1978</v>
      </c>
      <c r="AH57" s="1" t="s">
        <v>1716</v>
      </c>
      <c r="AI57" s="1" t="s">
        <v>1716</v>
      </c>
      <c r="AJ57" s="1" t="s">
        <v>3</v>
      </c>
      <c r="AK57" s="1" t="s">
        <v>3</v>
      </c>
      <c r="AL57" s="1" t="s">
        <v>3</v>
      </c>
      <c r="AM57" s="1" t="s">
        <v>3</v>
      </c>
      <c r="AN57" s="1" t="s">
        <v>3</v>
      </c>
      <c r="AO57" s="1" t="s">
        <v>3</v>
      </c>
      <c r="AP57" s="1" t="s">
        <v>3</v>
      </c>
      <c r="AQ57" s="1" t="s">
        <v>3</v>
      </c>
      <c r="AR57" s="1" t="s">
        <v>3</v>
      </c>
      <c r="AS57" s="1" t="s">
        <v>3</v>
      </c>
      <c r="AT57" s="1" t="s">
        <v>3</v>
      </c>
      <c r="AU57" s="168" t="s">
        <v>3</v>
      </c>
      <c r="AV57" s="169" t="s">
        <v>1717</v>
      </c>
    </row>
    <row r="58" spans="1:48" ht="135">
      <c r="A58" s="1" t="s">
        <v>1547</v>
      </c>
      <c r="B58" s="1" t="s">
        <v>1506</v>
      </c>
      <c r="C58" s="1" t="s">
        <v>3</v>
      </c>
      <c r="D58" s="1" t="s">
        <v>1979</v>
      </c>
      <c r="E58" s="4">
        <v>1970</v>
      </c>
      <c r="F58" s="1" t="s">
        <v>16</v>
      </c>
      <c r="G58" s="1" t="s">
        <v>1980</v>
      </c>
      <c r="H58" s="1" t="s">
        <v>1979</v>
      </c>
      <c r="I58" s="1" t="s">
        <v>1707</v>
      </c>
      <c r="J58" s="3" t="s">
        <v>2</v>
      </c>
      <c r="K58" s="3" t="s">
        <v>3</v>
      </c>
      <c r="L58" s="1" t="s">
        <v>1981</v>
      </c>
      <c r="M58" s="1" t="s">
        <v>1553</v>
      </c>
      <c r="N58" s="1" t="s">
        <v>1506</v>
      </c>
      <c r="O58" s="1" t="s">
        <v>1709</v>
      </c>
      <c r="P58" s="1" t="s">
        <v>1982</v>
      </c>
      <c r="Q58" s="3" t="s">
        <v>1711</v>
      </c>
      <c r="R58" s="162">
        <v>22240.52</v>
      </c>
      <c r="S58" s="4">
        <v>18654.22</v>
      </c>
      <c r="T58" s="3" t="s">
        <v>1712</v>
      </c>
      <c r="U58" s="1" t="s">
        <v>1981</v>
      </c>
      <c r="V58" s="1" t="s">
        <v>1980</v>
      </c>
      <c r="W58" s="4">
        <v>115614</v>
      </c>
      <c r="X58" s="1" t="s">
        <v>3</v>
      </c>
      <c r="Y58" s="1" t="s">
        <v>3</v>
      </c>
      <c r="Z58" s="4">
        <v>1</v>
      </c>
      <c r="AA58" s="1" t="s">
        <v>1555</v>
      </c>
      <c r="AB58" s="1" t="s">
        <v>1713</v>
      </c>
      <c r="AC58" s="1" t="s">
        <v>1714</v>
      </c>
      <c r="AD58" s="1" t="s">
        <v>3</v>
      </c>
      <c r="AE58" s="1" t="s">
        <v>1557</v>
      </c>
      <c r="AF58" s="1" t="s">
        <v>1558</v>
      </c>
      <c r="AG58" s="1" t="s">
        <v>1983</v>
      </c>
      <c r="AH58" s="1" t="s">
        <v>1716</v>
      </c>
      <c r="AI58" s="1" t="s">
        <v>1716</v>
      </c>
      <c r="AJ58" s="1" t="s">
        <v>3</v>
      </c>
      <c r="AK58" s="1" t="s">
        <v>3</v>
      </c>
      <c r="AL58" s="1" t="s">
        <v>3</v>
      </c>
      <c r="AM58" s="1" t="s">
        <v>3</v>
      </c>
      <c r="AN58" s="1" t="s">
        <v>3</v>
      </c>
      <c r="AO58" s="1" t="s">
        <v>3</v>
      </c>
      <c r="AP58" s="1" t="s">
        <v>3</v>
      </c>
      <c r="AQ58" s="1" t="s">
        <v>3</v>
      </c>
      <c r="AR58" s="1" t="s">
        <v>3</v>
      </c>
      <c r="AS58" s="1" t="s">
        <v>3</v>
      </c>
      <c r="AT58" s="1" t="s">
        <v>3</v>
      </c>
      <c r="AU58" s="168" t="s">
        <v>3</v>
      </c>
      <c r="AV58" s="169" t="s">
        <v>1717</v>
      </c>
    </row>
    <row r="59" spans="1:48" ht="150">
      <c r="A59" s="1" t="s">
        <v>1547</v>
      </c>
      <c r="B59" s="1" t="s">
        <v>1506</v>
      </c>
      <c r="C59" s="1" t="s">
        <v>3</v>
      </c>
      <c r="D59" s="1" t="s">
        <v>1984</v>
      </c>
      <c r="E59" s="4">
        <v>1972</v>
      </c>
      <c r="F59" s="1" t="s">
        <v>16</v>
      </c>
      <c r="G59" s="1" t="s">
        <v>1985</v>
      </c>
      <c r="H59" s="1" t="s">
        <v>1984</v>
      </c>
      <c r="I59" s="1" t="s">
        <v>1707</v>
      </c>
      <c r="J59" s="3" t="s">
        <v>2</v>
      </c>
      <c r="K59" s="3" t="s">
        <v>3</v>
      </c>
      <c r="L59" s="1" t="s">
        <v>1986</v>
      </c>
      <c r="M59" s="1" t="s">
        <v>1553</v>
      </c>
      <c r="N59" s="1" t="s">
        <v>1506</v>
      </c>
      <c r="O59" s="1" t="s">
        <v>1709</v>
      </c>
      <c r="P59" s="1" t="s">
        <v>1987</v>
      </c>
      <c r="Q59" s="3" t="s">
        <v>1711</v>
      </c>
      <c r="R59" s="162">
        <v>5558.07</v>
      </c>
      <c r="S59" s="4">
        <v>4328.37</v>
      </c>
      <c r="T59" s="3" t="s">
        <v>1712</v>
      </c>
      <c r="U59" s="1" t="s">
        <v>1986</v>
      </c>
      <c r="V59" s="1" t="s">
        <v>1985</v>
      </c>
      <c r="W59" s="4">
        <v>115622</v>
      </c>
      <c r="X59" s="1" t="s">
        <v>3</v>
      </c>
      <c r="Y59" s="1" t="s">
        <v>3</v>
      </c>
      <c r="Z59" s="4">
        <v>1</v>
      </c>
      <c r="AA59" s="1" t="s">
        <v>1555</v>
      </c>
      <c r="AB59" s="1" t="s">
        <v>1713</v>
      </c>
      <c r="AC59" s="1" t="s">
        <v>1714</v>
      </c>
      <c r="AD59" s="1" t="s">
        <v>3</v>
      </c>
      <c r="AE59" s="1" t="s">
        <v>1557</v>
      </c>
      <c r="AF59" s="1" t="s">
        <v>1558</v>
      </c>
      <c r="AG59" s="1" t="s">
        <v>1988</v>
      </c>
      <c r="AH59" s="1" t="s">
        <v>1716</v>
      </c>
      <c r="AI59" s="1" t="s">
        <v>1716</v>
      </c>
      <c r="AJ59" s="1" t="s">
        <v>3</v>
      </c>
      <c r="AK59" s="1" t="s">
        <v>3</v>
      </c>
      <c r="AL59" s="1" t="s">
        <v>3</v>
      </c>
      <c r="AM59" s="1" t="s">
        <v>3</v>
      </c>
      <c r="AN59" s="1" t="s">
        <v>3</v>
      </c>
      <c r="AO59" s="1" t="s">
        <v>3</v>
      </c>
      <c r="AP59" s="1" t="s">
        <v>3</v>
      </c>
      <c r="AQ59" s="1" t="s">
        <v>3</v>
      </c>
      <c r="AR59" s="1" t="s">
        <v>3</v>
      </c>
      <c r="AS59" s="1" t="s">
        <v>3</v>
      </c>
      <c r="AT59" s="1" t="s">
        <v>3</v>
      </c>
      <c r="AU59" s="168" t="s">
        <v>3</v>
      </c>
      <c r="AV59" s="169" t="s">
        <v>1717</v>
      </c>
    </row>
    <row r="60" spans="1:48" ht="120">
      <c r="A60" s="1" t="s">
        <v>1547</v>
      </c>
      <c r="B60" s="1" t="s">
        <v>1506</v>
      </c>
      <c r="C60" s="1" t="s">
        <v>3</v>
      </c>
      <c r="D60" s="1" t="s">
        <v>1989</v>
      </c>
      <c r="E60" s="4">
        <v>1973</v>
      </c>
      <c r="F60" s="1" t="s">
        <v>16</v>
      </c>
      <c r="G60" s="1" t="s">
        <v>1990</v>
      </c>
      <c r="H60" s="1" t="s">
        <v>1989</v>
      </c>
      <c r="I60" s="1" t="s">
        <v>1707</v>
      </c>
      <c r="J60" s="3" t="s">
        <v>2</v>
      </c>
      <c r="K60" s="3" t="s">
        <v>3</v>
      </c>
      <c r="L60" s="1" t="s">
        <v>1991</v>
      </c>
      <c r="M60" s="1" t="s">
        <v>1553</v>
      </c>
      <c r="N60" s="1" t="s">
        <v>1506</v>
      </c>
      <c r="O60" s="1" t="s">
        <v>1709</v>
      </c>
      <c r="P60" s="1" t="s">
        <v>1992</v>
      </c>
      <c r="Q60" s="3" t="s">
        <v>1711</v>
      </c>
      <c r="R60" s="162">
        <v>6887.81</v>
      </c>
      <c r="S60" s="4">
        <v>5157.24</v>
      </c>
      <c r="T60" s="3" t="s">
        <v>1712</v>
      </c>
      <c r="U60" s="1" t="s">
        <v>1991</v>
      </c>
      <c r="V60" s="1" t="s">
        <v>1990</v>
      </c>
      <c r="W60" s="4">
        <v>115630</v>
      </c>
      <c r="X60" s="1" t="s">
        <v>3</v>
      </c>
      <c r="Y60" s="1" t="s">
        <v>3</v>
      </c>
      <c r="Z60" s="4">
        <v>1</v>
      </c>
      <c r="AA60" s="1" t="s">
        <v>1555</v>
      </c>
      <c r="AB60" s="1" t="s">
        <v>1713</v>
      </c>
      <c r="AC60" s="1" t="s">
        <v>1714</v>
      </c>
      <c r="AD60" s="1" t="s">
        <v>3</v>
      </c>
      <c r="AE60" s="1" t="s">
        <v>1557</v>
      </c>
      <c r="AF60" s="1" t="s">
        <v>1558</v>
      </c>
      <c r="AG60" s="1" t="s">
        <v>1993</v>
      </c>
      <c r="AH60" s="1" t="s">
        <v>1716</v>
      </c>
      <c r="AI60" s="1" t="s">
        <v>1716</v>
      </c>
      <c r="AJ60" s="1" t="s">
        <v>3</v>
      </c>
      <c r="AK60" s="1" t="s">
        <v>3</v>
      </c>
      <c r="AL60" s="1" t="s">
        <v>3</v>
      </c>
      <c r="AM60" s="1" t="s">
        <v>3</v>
      </c>
      <c r="AN60" s="1" t="s">
        <v>3</v>
      </c>
      <c r="AO60" s="1" t="s">
        <v>3</v>
      </c>
      <c r="AP60" s="1" t="s">
        <v>3</v>
      </c>
      <c r="AQ60" s="1" t="s">
        <v>3</v>
      </c>
      <c r="AR60" s="1" t="s">
        <v>3</v>
      </c>
      <c r="AS60" s="1" t="s">
        <v>3</v>
      </c>
      <c r="AT60" s="1" t="s">
        <v>3</v>
      </c>
      <c r="AU60" s="168" t="s">
        <v>3</v>
      </c>
      <c r="AV60" s="169" t="s">
        <v>1717</v>
      </c>
    </row>
    <row r="61" spans="1:48" ht="105">
      <c r="A61" s="1" t="s">
        <v>1547</v>
      </c>
      <c r="B61" s="1" t="s">
        <v>1506</v>
      </c>
      <c r="C61" s="1" t="s">
        <v>3</v>
      </c>
      <c r="D61" s="1" t="s">
        <v>1994</v>
      </c>
      <c r="E61" s="4">
        <v>1971</v>
      </c>
      <c r="F61" s="1" t="s">
        <v>16</v>
      </c>
      <c r="G61" s="1" t="s">
        <v>1995</v>
      </c>
      <c r="H61" s="1" t="s">
        <v>1994</v>
      </c>
      <c r="I61" s="1" t="s">
        <v>1707</v>
      </c>
      <c r="J61" s="3" t="s">
        <v>2</v>
      </c>
      <c r="K61" s="3" t="s">
        <v>3</v>
      </c>
      <c r="L61" s="1" t="s">
        <v>1996</v>
      </c>
      <c r="M61" s="1" t="s">
        <v>1553</v>
      </c>
      <c r="N61" s="1" t="s">
        <v>1506</v>
      </c>
      <c r="O61" s="1" t="s">
        <v>1709</v>
      </c>
      <c r="P61" s="1" t="s">
        <v>1997</v>
      </c>
      <c r="Q61" s="3" t="s">
        <v>1711</v>
      </c>
      <c r="R61" s="162">
        <v>6092.2</v>
      </c>
      <c r="S61" s="4">
        <v>4927.07</v>
      </c>
      <c r="T61" s="3" t="s">
        <v>1712</v>
      </c>
      <c r="U61" s="1" t="s">
        <v>1996</v>
      </c>
      <c r="V61" s="1" t="s">
        <v>1995</v>
      </c>
      <c r="W61" s="4">
        <v>115635</v>
      </c>
      <c r="X61" s="1" t="s">
        <v>3</v>
      </c>
      <c r="Y61" s="1" t="s">
        <v>3</v>
      </c>
      <c r="Z61" s="4">
        <v>1</v>
      </c>
      <c r="AA61" s="1" t="s">
        <v>1555</v>
      </c>
      <c r="AB61" s="1" t="s">
        <v>1713</v>
      </c>
      <c r="AC61" s="1" t="s">
        <v>1714</v>
      </c>
      <c r="AD61" s="1" t="s">
        <v>3</v>
      </c>
      <c r="AE61" s="1" t="s">
        <v>1557</v>
      </c>
      <c r="AF61" s="1" t="s">
        <v>1558</v>
      </c>
      <c r="AG61" s="1" t="s">
        <v>1998</v>
      </c>
      <c r="AH61" s="1" t="s">
        <v>1716</v>
      </c>
      <c r="AI61" s="1" t="s">
        <v>1716</v>
      </c>
      <c r="AJ61" s="1" t="s">
        <v>3</v>
      </c>
      <c r="AK61" s="1" t="s">
        <v>3</v>
      </c>
      <c r="AL61" s="1" t="s">
        <v>3</v>
      </c>
      <c r="AM61" s="1" t="s">
        <v>3</v>
      </c>
      <c r="AN61" s="1" t="s">
        <v>3</v>
      </c>
      <c r="AO61" s="1" t="s">
        <v>3</v>
      </c>
      <c r="AP61" s="1" t="s">
        <v>3</v>
      </c>
      <c r="AQ61" s="1" t="s">
        <v>3</v>
      </c>
      <c r="AR61" s="1" t="s">
        <v>3</v>
      </c>
      <c r="AS61" s="1" t="s">
        <v>3</v>
      </c>
      <c r="AT61" s="1" t="s">
        <v>3</v>
      </c>
      <c r="AU61" s="168" t="s">
        <v>3</v>
      </c>
      <c r="AV61" s="169" t="s">
        <v>1717</v>
      </c>
    </row>
    <row r="62" spans="1:48" ht="105">
      <c r="A62" s="1" t="s">
        <v>1547</v>
      </c>
      <c r="B62" s="1" t="s">
        <v>1506</v>
      </c>
      <c r="C62" s="1" t="s">
        <v>3</v>
      </c>
      <c r="D62" s="1" t="s">
        <v>1999</v>
      </c>
      <c r="E62" s="4">
        <v>1960</v>
      </c>
      <c r="F62" s="1" t="s">
        <v>16</v>
      </c>
      <c r="G62" s="1" t="s">
        <v>2000</v>
      </c>
      <c r="H62" s="1" t="s">
        <v>1999</v>
      </c>
      <c r="I62" s="1" t="s">
        <v>1707</v>
      </c>
      <c r="J62" s="3" t="s">
        <v>2</v>
      </c>
      <c r="K62" s="3" t="s">
        <v>3</v>
      </c>
      <c r="L62" s="1" t="s">
        <v>2001</v>
      </c>
      <c r="M62" s="1" t="s">
        <v>1553</v>
      </c>
      <c r="N62" s="1" t="s">
        <v>1506</v>
      </c>
      <c r="O62" s="1" t="s">
        <v>1709</v>
      </c>
      <c r="P62" s="1" t="s">
        <v>2002</v>
      </c>
      <c r="Q62" s="3" t="s">
        <v>1711</v>
      </c>
      <c r="R62" s="162">
        <v>26709</v>
      </c>
      <c r="S62" s="4">
        <v>24538.92</v>
      </c>
      <c r="T62" s="3" t="s">
        <v>1712</v>
      </c>
      <c r="U62" s="1" t="s">
        <v>2001</v>
      </c>
      <c r="V62" s="1" t="s">
        <v>2000</v>
      </c>
      <c r="W62" s="4">
        <v>115640</v>
      </c>
      <c r="X62" s="1" t="s">
        <v>3</v>
      </c>
      <c r="Y62" s="1" t="s">
        <v>3</v>
      </c>
      <c r="Z62" s="4">
        <v>1</v>
      </c>
      <c r="AA62" s="1" t="s">
        <v>1555</v>
      </c>
      <c r="AB62" s="1" t="s">
        <v>1713</v>
      </c>
      <c r="AC62" s="1" t="s">
        <v>1714</v>
      </c>
      <c r="AD62" s="1" t="s">
        <v>3</v>
      </c>
      <c r="AE62" s="1" t="s">
        <v>1557</v>
      </c>
      <c r="AF62" s="1" t="s">
        <v>1558</v>
      </c>
      <c r="AG62" s="1" t="s">
        <v>2003</v>
      </c>
      <c r="AH62" s="1" t="s">
        <v>1716</v>
      </c>
      <c r="AI62" s="1" t="s">
        <v>1716</v>
      </c>
      <c r="AJ62" s="1" t="s">
        <v>3</v>
      </c>
      <c r="AK62" s="1" t="s">
        <v>3</v>
      </c>
      <c r="AL62" s="1" t="s">
        <v>3</v>
      </c>
      <c r="AM62" s="1" t="s">
        <v>3</v>
      </c>
      <c r="AN62" s="1" t="s">
        <v>3</v>
      </c>
      <c r="AO62" s="1" t="s">
        <v>3</v>
      </c>
      <c r="AP62" s="1" t="s">
        <v>3</v>
      </c>
      <c r="AQ62" s="1" t="s">
        <v>3</v>
      </c>
      <c r="AR62" s="1" t="s">
        <v>3</v>
      </c>
      <c r="AS62" s="1" t="s">
        <v>3</v>
      </c>
      <c r="AT62" s="1" t="s">
        <v>3</v>
      </c>
      <c r="AU62" s="168" t="s">
        <v>3</v>
      </c>
      <c r="AV62" s="169" t="s">
        <v>1717</v>
      </c>
    </row>
    <row r="63" spans="1:48" ht="105">
      <c r="A63" s="1" t="s">
        <v>1547</v>
      </c>
      <c r="B63" s="1" t="s">
        <v>1506</v>
      </c>
      <c r="C63" s="1" t="s">
        <v>3</v>
      </c>
      <c r="D63" s="1" t="s">
        <v>2004</v>
      </c>
      <c r="E63" s="4">
        <v>1962</v>
      </c>
      <c r="F63" s="1" t="s">
        <v>16</v>
      </c>
      <c r="G63" s="1" t="s">
        <v>2005</v>
      </c>
      <c r="H63" s="1" t="s">
        <v>2004</v>
      </c>
      <c r="I63" s="1" t="s">
        <v>1707</v>
      </c>
      <c r="J63" s="3" t="s">
        <v>2</v>
      </c>
      <c r="K63" s="3" t="s">
        <v>3</v>
      </c>
      <c r="L63" s="1" t="s">
        <v>2006</v>
      </c>
      <c r="M63" s="1" t="s">
        <v>1553</v>
      </c>
      <c r="N63" s="1" t="s">
        <v>1506</v>
      </c>
      <c r="O63" s="1" t="s">
        <v>1709</v>
      </c>
      <c r="P63" s="1" t="s">
        <v>2007</v>
      </c>
      <c r="Q63" s="3" t="s">
        <v>1711</v>
      </c>
      <c r="R63" s="162">
        <v>10616.94</v>
      </c>
      <c r="S63" s="4">
        <v>5954.34</v>
      </c>
      <c r="T63" s="3" t="s">
        <v>1712</v>
      </c>
      <c r="U63" s="1" t="s">
        <v>2006</v>
      </c>
      <c r="V63" s="1" t="s">
        <v>2005</v>
      </c>
      <c r="W63" s="4">
        <v>115645</v>
      </c>
      <c r="X63" s="1" t="s">
        <v>3</v>
      </c>
      <c r="Y63" s="1" t="s">
        <v>3</v>
      </c>
      <c r="Z63" s="4">
        <v>1</v>
      </c>
      <c r="AA63" s="1" t="s">
        <v>1555</v>
      </c>
      <c r="AB63" s="1" t="s">
        <v>1713</v>
      </c>
      <c r="AC63" s="1" t="s">
        <v>1714</v>
      </c>
      <c r="AD63" s="1" t="s">
        <v>3</v>
      </c>
      <c r="AE63" s="1" t="s">
        <v>1557</v>
      </c>
      <c r="AF63" s="1" t="s">
        <v>1558</v>
      </c>
      <c r="AG63" s="1" t="s">
        <v>2008</v>
      </c>
      <c r="AH63" s="1" t="s">
        <v>1716</v>
      </c>
      <c r="AI63" s="1" t="s">
        <v>1716</v>
      </c>
      <c r="AJ63" s="1" t="s">
        <v>3</v>
      </c>
      <c r="AK63" s="1" t="s">
        <v>3</v>
      </c>
      <c r="AL63" s="1" t="s">
        <v>3</v>
      </c>
      <c r="AM63" s="1" t="s">
        <v>3</v>
      </c>
      <c r="AN63" s="1" t="s">
        <v>3</v>
      </c>
      <c r="AO63" s="1" t="s">
        <v>3</v>
      </c>
      <c r="AP63" s="1" t="s">
        <v>3</v>
      </c>
      <c r="AQ63" s="1" t="s">
        <v>3</v>
      </c>
      <c r="AR63" s="1" t="s">
        <v>3</v>
      </c>
      <c r="AS63" s="1" t="s">
        <v>3</v>
      </c>
      <c r="AT63" s="1" t="s">
        <v>3</v>
      </c>
      <c r="AU63" s="168" t="s">
        <v>3</v>
      </c>
      <c r="AV63" s="169" t="s">
        <v>1717</v>
      </c>
    </row>
    <row r="64" spans="1:48" ht="135">
      <c r="A64" s="1" t="s">
        <v>1547</v>
      </c>
      <c r="B64" s="1" t="s">
        <v>1506</v>
      </c>
      <c r="C64" s="1" t="s">
        <v>3</v>
      </c>
      <c r="D64" s="1" t="s">
        <v>2009</v>
      </c>
      <c r="E64" s="4">
        <v>1962</v>
      </c>
      <c r="F64" s="1" t="s">
        <v>16</v>
      </c>
      <c r="G64" s="1" t="s">
        <v>2010</v>
      </c>
      <c r="H64" s="1" t="s">
        <v>2009</v>
      </c>
      <c r="I64" s="1" t="s">
        <v>1707</v>
      </c>
      <c r="J64" s="3" t="s">
        <v>2</v>
      </c>
      <c r="K64" s="3" t="s">
        <v>3</v>
      </c>
      <c r="L64" s="1" t="s">
        <v>2011</v>
      </c>
      <c r="M64" s="1" t="s">
        <v>1553</v>
      </c>
      <c r="N64" s="1" t="s">
        <v>1506</v>
      </c>
      <c r="O64" s="1" t="s">
        <v>1709</v>
      </c>
      <c r="P64" s="1" t="s">
        <v>2012</v>
      </c>
      <c r="Q64" s="3" t="s">
        <v>1711</v>
      </c>
      <c r="R64" s="162">
        <v>8421.1</v>
      </c>
      <c r="S64" s="4">
        <v>8073.74</v>
      </c>
      <c r="T64" s="3" t="s">
        <v>1712</v>
      </c>
      <c r="U64" s="1" t="s">
        <v>2011</v>
      </c>
      <c r="V64" s="1" t="s">
        <v>2010</v>
      </c>
      <c r="W64" s="4">
        <v>115654</v>
      </c>
      <c r="X64" s="1" t="s">
        <v>3</v>
      </c>
      <c r="Y64" s="1" t="s">
        <v>3</v>
      </c>
      <c r="Z64" s="4">
        <v>1</v>
      </c>
      <c r="AA64" s="1" t="s">
        <v>1555</v>
      </c>
      <c r="AB64" s="1" t="s">
        <v>1713</v>
      </c>
      <c r="AC64" s="1" t="s">
        <v>1714</v>
      </c>
      <c r="AD64" s="1" t="s">
        <v>3</v>
      </c>
      <c r="AE64" s="1" t="s">
        <v>1557</v>
      </c>
      <c r="AF64" s="1" t="s">
        <v>1558</v>
      </c>
      <c r="AG64" s="1" t="s">
        <v>2013</v>
      </c>
      <c r="AH64" s="1" t="s">
        <v>1716</v>
      </c>
      <c r="AI64" s="1" t="s">
        <v>1716</v>
      </c>
      <c r="AJ64" s="1" t="s">
        <v>3</v>
      </c>
      <c r="AK64" s="1" t="s">
        <v>3</v>
      </c>
      <c r="AL64" s="1" t="s">
        <v>3</v>
      </c>
      <c r="AM64" s="1" t="s">
        <v>3</v>
      </c>
      <c r="AN64" s="1" t="s">
        <v>3</v>
      </c>
      <c r="AO64" s="1" t="s">
        <v>3</v>
      </c>
      <c r="AP64" s="1" t="s">
        <v>3</v>
      </c>
      <c r="AQ64" s="1" t="s">
        <v>3</v>
      </c>
      <c r="AR64" s="1" t="s">
        <v>3</v>
      </c>
      <c r="AS64" s="1" t="s">
        <v>3</v>
      </c>
      <c r="AT64" s="1" t="s">
        <v>3</v>
      </c>
      <c r="AU64" s="168" t="s">
        <v>3</v>
      </c>
      <c r="AV64" s="169" t="s">
        <v>1717</v>
      </c>
    </row>
    <row r="65" spans="1:48" ht="120">
      <c r="A65" s="1" t="s">
        <v>1547</v>
      </c>
      <c r="B65" s="1" t="s">
        <v>1506</v>
      </c>
      <c r="C65" s="1" t="s">
        <v>3</v>
      </c>
      <c r="D65" s="1" t="s">
        <v>2014</v>
      </c>
      <c r="E65" s="4">
        <v>1962</v>
      </c>
      <c r="F65" s="1" t="s">
        <v>16</v>
      </c>
      <c r="G65" s="1" t="s">
        <v>2015</v>
      </c>
      <c r="H65" s="1" t="s">
        <v>2014</v>
      </c>
      <c r="I65" s="1" t="s">
        <v>1707</v>
      </c>
      <c r="J65" s="3" t="s">
        <v>2</v>
      </c>
      <c r="K65" s="3" t="s">
        <v>3</v>
      </c>
      <c r="L65" s="1" t="s">
        <v>2016</v>
      </c>
      <c r="M65" s="1" t="s">
        <v>1553</v>
      </c>
      <c r="N65" s="1" t="s">
        <v>1506</v>
      </c>
      <c r="O65" s="1" t="s">
        <v>1709</v>
      </c>
      <c r="P65" s="1" t="s">
        <v>2017</v>
      </c>
      <c r="Q65" s="3" t="s">
        <v>1711</v>
      </c>
      <c r="R65" s="162">
        <v>8678.73</v>
      </c>
      <c r="S65" s="4">
        <v>8320.7199999999993</v>
      </c>
      <c r="T65" s="3" t="s">
        <v>1712</v>
      </c>
      <c r="U65" s="1" t="s">
        <v>2016</v>
      </c>
      <c r="V65" s="1" t="s">
        <v>2015</v>
      </c>
      <c r="W65" s="4">
        <v>115657</v>
      </c>
      <c r="X65" s="1" t="s">
        <v>3</v>
      </c>
      <c r="Y65" s="1" t="s">
        <v>3</v>
      </c>
      <c r="Z65" s="4">
        <v>1</v>
      </c>
      <c r="AA65" s="1" t="s">
        <v>1555</v>
      </c>
      <c r="AB65" s="1" t="s">
        <v>1713</v>
      </c>
      <c r="AC65" s="1" t="s">
        <v>1714</v>
      </c>
      <c r="AD65" s="1" t="s">
        <v>3</v>
      </c>
      <c r="AE65" s="1" t="s">
        <v>1557</v>
      </c>
      <c r="AF65" s="1" t="s">
        <v>1558</v>
      </c>
      <c r="AG65" s="1" t="s">
        <v>2018</v>
      </c>
      <c r="AH65" s="1" t="s">
        <v>1716</v>
      </c>
      <c r="AI65" s="1" t="s">
        <v>1716</v>
      </c>
      <c r="AJ65" s="1" t="s">
        <v>3</v>
      </c>
      <c r="AK65" s="1" t="s">
        <v>3</v>
      </c>
      <c r="AL65" s="1" t="s">
        <v>3</v>
      </c>
      <c r="AM65" s="1" t="s">
        <v>3</v>
      </c>
      <c r="AN65" s="1" t="s">
        <v>3</v>
      </c>
      <c r="AO65" s="1" t="s">
        <v>3</v>
      </c>
      <c r="AP65" s="1" t="s">
        <v>3</v>
      </c>
      <c r="AQ65" s="1" t="s">
        <v>3</v>
      </c>
      <c r="AR65" s="1" t="s">
        <v>3</v>
      </c>
      <c r="AS65" s="1" t="s">
        <v>3</v>
      </c>
      <c r="AT65" s="1" t="s">
        <v>3</v>
      </c>
      <c r="AU65" s="168" t="s">
        <v>3</v>
      </c>
      <c r="AV65" s="169" t="s">
        <v>1717</v>
      </c>
    </row>
    <row r="66" spans="1:48" ht="120">
      <c r="A66" s="1" t="s">
        <v>1547</v>
      </c>
      <c r="B66" s="1" t="s">
        <v>1506</v>
      </c>
      <c r="C66" s="1" t="s">
        <v>3</v>
      </c>
      <c r="D66" s="1" t="s">
        <v>2019</v>
      </c>
      <c r="E66" s="4">
        <v>1980</v>
      </c>
      <c r="F66" s="1" t="s">
        <v>16</v>
      </c>
      <c r="G66" s="1" t="s">
        <v>2020</v>
      </c>
      <c r="H66" s="1" t="s">
        <v>2019</v>
      </c>
      <c r="I66" s="1" t="s">
        <v>1707</v>
      </c>
      <c r="J66" s="3" t="s">
        <v>2</v>
      </c>
      <c r="K66" s="3" t="s">
        <v>3</v>
      </c>
      <c r="L66" s="1" t="s">
        <v>2021</v>
      </c>
      <c r="M66" s="1" t="s">
        <v>1553</v>
      </c>
      <c r="N66" s="1" t="s">
        <v>1506</v>
      </c>
      <c r="O66" s="1" t="s">
        <v>1709</v>
      </c>
      <c r="P66" s="1" t="s">
        <v>2022</v>
      </c>
      <c r="Q66" s="3" t="s">
        <v>1711</v>
      </c>
      <c r="R66" s="162">
        <v>21798.07</v>
      </c>
      <c r="S66" s="4">
        <v>14359.51</v>
      </c>
      <c r="T66" s="3" t="s">
        <v>1712</v>
      </c>
      <c r="U66" s="1" t="s">
        <v>2021</v>
      </c>
      <c r="V66" s="1" t="s">
        <v>2020</v>
      </c>
      <c r="W66" s="4">
        <v>115660</v>
      </c>
      <c r="X66" s="1" t="s">
        <v>3</v>
      </c>
      <c r="Y66" s="1" t="s">
        <v>3</v>
      </c>
      <c r="Z66" s="4">
        <v>1</v>
      </c>
      <c r="AA66" s="1" t="s">
        <v>1555</v>
      </c>
      <c r="AB66" s="1" t="s">
        <v>1713</v>
      </c>
      <c r="AC66" s="1" t="s">
        <v>1714</v>
      </c>
      <c r="AD66" s="1" t="s">
        <v>3</v>
      </c>
      <c r="AE66" s="1" t="s">
        <v>1557</v>
      </c>
      <c r="AF66" s="1" t="s">
        <v>1558</v>
      </c>
      <c r="AG66" s="1" t="s">
        <v>2023</v>
      </c>
      <c r="AH66" s="1" t="s">
        <v>1716</v>
      </c>
      <c r="AI66" s="1" t="s">
        <v>1716</v>
      </c>
      <c r="AJ66" s="1" t="s">
        <v>3</v>
      </c>
      <c r="AK66" s="1" t="s">
        <v>3</v>
      </c>
      <c r="AL66" s="1" t="s">
        <v>3</v>
      </c>
      <c r="AM66" s="1" t="s">
        <v>3</v>
      </c>
      <c r="AN66" s="1" t="s">
        <v>3</v>
      </c>
      <c r="AO66" s="1" t="s">
        <v>3</v>
      </c>
      <c r="AP66" s="1" t="s">
        <v>3</v>
      </c>
      <c r="AQ66" s="1" t="s">
        <v>3</v>
      </c>
      <c r="AR66" s="1" t="s">
        <v>3</v>
      </c>
      <c r="AS66" s="1" t="s">
        <v>3</v>
      </c>
      <c r="AT66" s="1" t="s">
        <v>3</v>
      </c>
      <c r="AU66" s="168" t="s">
        <v>3</v>
      </c>
      <c r="AV66" s="169" t="s">
        <v>1717</v>
      </c>
    </row>
    <row r="67" spans="1:48" ht="75">
      <c r="A67" s="1" t="s">
        <v>1547</v>
      </c>
      <c r="B67" s="1" t="s">
        <v>1506</v>
      </c>
      <c r="C67" s="1" t="s">
        <v>3</v>
      </c>
      <c r="D67" s="1" t="s">
        <v>2024</v>
      </c>
      <c r="E67" s="4">
        <v>1983</v>
      </c>
      <c r="F67" s="1" t="s">
        <v>16</v>
      </c>
      <c r="G67" s="1" t="s">
        <v>2025</v>
      </c>
      <c r="H67" s="1" t="s">
        <v>2024</v>
      </c>
      <c r="I67" s="1" t="s">
        <v>1707</v>
      </c>
      <c r="J67" s="3" t="s">
        <v>2</v>
      </c>
      <c r="K67" s="3" t="s">
        <v>3</v>
      </c>
      <c r="L67" s="1" t="s">
        <v>2026</v>
      </c>
      <c r="M67" s="1" t="s">
        <v>1553</v>
      </c>
      <c r="N67" s="1" t="s">
        <v>1506</v>
      </c>
      <c r="O67" s="1" t="s">
        <v>1709</v>
      </c>
      <c r="P67" s="1" t="s">
        <v>2027</v>
      </c>
      <c r="Q67" s="3" t="s">
        <v>1711</v>
      </c>
      <c r="R67" s="162">
        <v>21331.45</v>
      </c>
      <c r="S67" s="4">
        <v>12985.54</v>
      </c>
      <c r="T67" s="3" t="s">
        <v>1712</v>
      </c>
      <c r="U67" s="1" t="s">
        <v>2026</v>
      </c>
      <c r="V67" s="1" t="s">
        <v>2025</v>
      </c>
      <c r="W67" s="4">
        <v>115663</v>
      </c>
      <c r="X67" s="1" t="s">
        <v>3</v>
      </c>
      <c r="Y67" s="1" t="s">
        <v>3</v>
      </c>
      <c r="Z67" s="4">
        <v>1</v>
      </c>
      <c r="AA67" s="1" t="s">
        <v>1555</v>
      </c>
      <c r="AB67" s="1" t="s">
        <v>1713</v>
      </c>
      <c r="AC67" s="1" t="s">
        <v>1714</v>
      </c>
      <c r="AD67" s="1" t="s">
        <v>3</v>
      </c>
      <c r="AE67" s="1" t="s">
        <v>1557</v>
      </c>
      <c r="AF67" s="1" t="s">
        <v>1558</v>
      </c>
      <c r="AG67" s="1" t="s">
        <v>2028</v>
      </c>
      <c r="AH67" s="1" t="s">
        <v>1716</v>
      </c>
      <c r="AI67" s="1" t="s">
        <v>1716</v>
      </c>
      <c r="AJ67" s="1" t="s">
        <v>3</v>
      </c>
      <c r="AK67" s="1" t="s">
        <v>3</v>
      </c>
      <c r="AL67" s="1" t="s">
        <v>3</v>
      </c>
      <c r="AM67" s="1" t="s">
        <v>3</v>
      </c>
      <c r="AN67" s="1" t="s">
        <v>3</v>
      </c>
      <c r="AO67" s="1" t="s">
        <v>3</v>
      </c>
      <c r="AP67" s="1" t="s">
        <v>3</v>
      </c>
      <c r="AQ67" s="1" t="s">
        <v>3</v>
      </c>
      <c r="AR67" s="1" t="s">
        <v>3</v>
      </c>
      <c r="AS67" s="1" t="s">
        <v>3</v>
      </c>
      <c r="AT67" s="1" t="s">
        <v>3</v>
      </c>
      <c r="AU67" s="168" t="s">
        <v>3</v>
      </c>
      <c r="AV67" s="169" t="s">
        <v>1717</v>
      </c>
    </row>
    <row r="68" spans="1:48" ht="120">
      <c r="A68" s="1" t="s">
        <v>1547</v>
      </c>
      <c r="B68" s="1" t="s">
        <v>1506</v>
      </c>
      <c r="C68" s="1" t="s">
        <v>3</v>
      </c>
      <c r="D68" s="1" t="s">
        <v>2029</v>
      </c>
      <c r="E68" s="4">
        <v>1996</v>
      </c>
      <c r="F68" s="1" t="s">
        <v>16</v>
      </c>
      <c r="G68" s="1" t="s">
        <v>2030</v>
      </c>
      <c r="H68" s="1" t="s">
        <v>2029</v>
      </c>
      <c r="I68" s="1" t="s">
        <v>1707</v>
      </c>
      <c r="J68" s="3" t="s">
        <v>2</v>
      </c>
      <c r="K68" s="3" t="s">
        <v>3</v>
      </c>
      <c r="L68" s="1" t="s">
        <v>2031</v>
      </c>
      <c r="M68" s="1" t="s">
        <v>1553</v>
      </c>
      <c r="N68" s="1" t="s">
        <v>1506</v>
      </c>
      <c r="O68" s="1" t="s">
        <v>1709</v>
      </c>
      <c r="P68" s="1" t="s">
        <v>2032</v>
      </c>
      <c r="Q68" s="3" t="s">
        <v>1711</v>
      </c>
      <c r="R68" s="162">
        <v>17991.169999999998</v>
      </c>
      <c r="S68" s="4">
        <v>17991.169999999998</v>
      </c>
      <c r="T68" s="3" t="s">
        <v>1712</v>
      </c>
      <c r="U68" s="1" t="s">
        <v>2031</v>
      </c>
      <c r="V68" s="1" t="s">
        <v>2030</v>
      </c>
      <c r="W68" s="4">
        <v>115666</v>
      </c>
      <c r="X68" s="1" t="s">
        <v>3</v>
      </c>
      <c r="Y68" s="1" t="s">
        <v>3</v>
      </c>
      <c r="Z68" s="4">
        <v>1</v>
      </c>
      <c r="AA68" s="1" t="s">
        <v>1555</v>
      </c>
      <c r="AB68" s="1" t="s">
        <v>1713</v>
      </c>
      <c r="AC68" s="1" t="s">
        <v>1714</v>
      </c>
      <c r="AD68" s="1" t="s">
        <v>3</v>
      </c>
      <c r="AE68" s="1" t="s">
        <v>1557</v>
      </c>
      <c r="AF68" s="1" t="s">
        <v>1558</v>
      </c>
      <c r="AG68" s="1" t="s">
        <v>2033</v>
      </c>
      <c r="AH68" s="1" t="s">
        <v>1716</v>
      </c>
      <c r="AI68" s="1" t="s">
        <v>1716</v>
      </c>
      <c r="AJ68" s="1" t="s">
        <v>3</v>
      </c>
      <c r="AK68" s="1" t="s">
        <v>3</v>
      </c>
      <c r="AL68" s="1" t="s">
        <v>3</v>
      </c>
      <c r="AM68" s="1" t="s">
        <v>3</v>
      </c>
      <c r="AN68" s="1" t="s">
        <v>3</v>
      </c>
      <c r="AO68" s="1" t="s">
        <v>3</v>
      </c>
      <c r="AP68" s="1" t="s">
        <v>3</v>
      </c>
      <c r="AQ68" s="1" t="s">
        <v>3</v>
      </c>
      <c r="AR68" s="1" t="s">
        <v>3</v>
      </c>
      <c r="AS68" s="1" t="s">
        <v>3</v>
      </c>
      <c r="AT68" s="1" t="s">
        <v>3</v>
      </c>
      <c r="AU68" s="168" t="s">
        <v>3</v>
      </c>
      <c r="AV68" s="169" t="s">
        <v>1717</v>
      </c>
    </row>
    <row r="69" spans="1:48" ht="105">
      <c r="A69" s="1" t="s">
        <v>1547</v>
      </c>
      <c r="B69" s="1" t="s">
        <v>1506</v>
      </c>
      <c r="C69" s="1" t="s">
        <v>3</v>
      </c>
      <c r="D69" s="1" t="s">
        <v>2034</v>
      </c>
      <c r="E69" s="4">
        <v>1979</v>
      </c>
      <c r="F69" s="1" t="s">
        <v>16</v>
      </c>
      <c r="G69" s="1" t="s">
        <v>2035</v>
      </c>
      <c r="H69" s="1" t="s">
        <v>2034</v>
      </c>
      <c r="I69" s="1" t="s">
        <v>1707</v>
      </c>
      <c r="J69" s="3" t="s">
        <v>2</v>
      </c>
      <c r="K69" s="3" t="s">
        <v>3</v>
      </c>
      <c r="L69" s="1" t="s">
        <v>2036</v>
      </c>
      <c r="M69" s="1" t="s">
        <v>1553</v>
      </c>
      <c r="N69" s="1" t="s">
        <v>1506</v>
      </c>
      <c r="O69" s="1" t="s">
        <v>1709</v>
      </c>
      <c r="P69" s="1" t="s">
        <v>2037</v>
      </c>
      <c r="Q69" s="3" t="s">
        <v>1711</v>
      </c>
      <c r="R69" s="162">
        <v>26123.58</v>
      </c>
      <c r="S69" s="4">
        <v>17208.91</v>
      </c>
      <c r="T69" s="3" t="s">
        <v>1712</v>
      </c>
      <c r="U69" s="1" t="s">
        <v>2036</v>
      </c>
      <c r="V69" s="1" t="s">
        <v>2035</v>
      </c>
      <c r="W69" s="4">
        <v>115669</v>
      </c>
      <c r="X69" s="1" t="s">
        <v>3</v>
      </c>
      <c r="Y69" s="1" t="s">
        <v>3</v>
      </c>
      <c r="Z69" s="4">
        <v>1</v>
      </c>
      <c r="AA69" s="1" t="s">
        <v>1555</v>
      </c>
      <c r="AB69" s="1" t="s">
        <v>1713</v>
      </c>
      <c r="AC69" s="1" t="s">
        <v>1714</v>
      </c>
      <c r="AD69" s="1" t="s">
        <v>3</v>
      </c>
      <c r="AE69" s="1" t="s">
        <v>1557</v>
      </c>
      <c r="AF69" s="1" t="s">
        <v>1558</v>
      </c>
      <c r="AG69" s="1" t="s">
        <v>2038</v>
      </c>
      <c r="AH69" s="1" t="s">
        <v>1716</v>
      </c>
      <c r="AI69" s="1" t="s">
        <v>1716</v>
      </c>
      <c r="AJ69" s="1" t="s">
        <v>3</v>
      </c>
      <c r="AK69" s="1" t="s">
        <v>3</v>
      </c>
      <c r="AL69" s="1" t="s">
        <v>3</v>
      </c>
      <c r="AM69" s="1" t="s">
        <v>3</v>
      </c>
      <c r="AN69" s="1" t="s">
        <v>3</v>
      </c>
      <c r="AO69" s="1" t="s">
        <v>3</v>
      </c>
      <c r="AP69" s="1" t="s">
        <v>3</v>
      </c>
      <c r="AQ69" s="1" t="s">
        <v>3</v>
      </c>
      <c r="AR69" s="1" t="s">
        <v>3</v>
      </c>
      <c r="AS69" s="1" t="s">
        <v>3</v>
      </c>
      <c r="AT69" s="1" t="s">
        <v>3</v>
      </c>
      <c r="AU69" s="168" t="s">
        <v>3</v>
      </c>
      <c r="AV69" s="169" t="s">
        <v>1717</v>
      </c>
    </row>
    <row r="70" spans="1:48" ht="120">
      <c r="A70" s="1" t="s">
        <v>1547</v>
      </c>
      <c r="B70" s="1" t="s">
        <v>1506</v>
      </c>
      <c r="C70" s="1" t="s">
        <v>3</v>
      </c>
      <c r="D70" s="1" t="s">
        <v>2039</v>
      </c>
      <c r="E70" s="4">
        <v>1970</v>
      </c>
      <c r="F70" s="1" t="s">
        <v>16</v>
      </c>
      <c r="G70" s="1" t="s">
        <v>2040</v>
      </c>
      <c r="H70" s="1" t="s">
        <v>2039</v>
      </c>
      <c r="I70" s="1" t="s">
        <v>1707</v>
      </c>
      <c r="J70" s="3" t="s">
        <v>2</v>
      </c>
      <c r="K70" s="3" t="s">
        <v>3</v>
      </c>
      <c r="L70" s="1" t="s">
        <v>2041</v>
      </c>
      <c r="M70" s="1" t="s">
        <v>1553</v>
      </c>
      <c r="N70" s="1" t="s">
        <v>1506</v>
      </c>
      <c r="O70" s="1" t="s">
        <v>1709</v>
      </c>
      <c r="P70" s="1" t="s">
        <v>2042</v>
      </c>
      <c r="Q70" s="3" t="s">
        <v>1711</v>
      </c>
      <c r="R70" s="162">
        <v>6880.9</v>
      </c>
      <c r="S70" s="4">
        <v>5771.35</v>
      </c>
      <c r="T70" s="3" t="s">
        <v>1712</v>
      </c>
      <c r="U70" s="1" t="s">
        <v>2041</v>
      </c>
      <c r="V70" s="1" t="s">
        <v>2040</v>
      </c>
      <c r="W70" s="4">
        <v>115672</v>
      </c>
      <c r="X70" s="1" t="s">
        <v>3</v>
      </c>
      <c r="Y70" s="1" t="s">
        <v>3</v>
      </c>
      <c r="Z70" s="4">
        <v>1</v>
      </c>
      <c r="AA70" s="1" t="s">
        <v>1555</v>
      </c>
      <c r="AB70" s="1" t="s">
        <v>1713</v>
      </c>
      <c r="AC70" s="1" t="s">
        <v>1714</v>
      </c>
      <c r="AD70" s="1" t="s">
        <v>3</v>
      </c>
      <c r="AE70" s="1" t="s">
        <v>1557</v>
      </c>
      <c r="AF70" s="1" t="s">
        <v>1558</v>
      </c>
      <c r="AG70" s="1" t="s">
        <v>2043</v>
      </c>
      <c r="AH70" s="1" t="s">
        <v>1716</v>
      </c>
      <c r="AI70" s="1" t="s">
        <v>1716</v>
      </c>
      <c r="AJ70" s="1" t="s">
        <v>3</v>
      </c>
      <c r="AK70" s="1" t="s">
        <v>3</v>
      </c>
      <c r="AL70" s="1" t="s">
        <v>3</v>
      </c>
      <c r="AM70" s="1" t="s">
        <v>3</v>
      </c>
      <c r="AN70" s="1" t="s">
        <v>3</v>
      </c>
      <c r="AO70" s="1" t="s">
        <v>3</v>
      </c>
      <c r="AP70" s="1" t="s">
        <v>3</v>
      </c>
      <c r="AQ70" s="1" t="s">
        <v>3</v>
      </c>
      <c r="AR70" s="1" t="s">
        <v>3</v>
      </c>
      <c r="AS70" s="1" t="s">
        <v>3</v>
      </c>
      <c r="AT70" s="1" t="s">
        <v>3</v>
      </c>
      <c r="AU70" s="168" t="s">
        <v>3</v>
      </c>
      <c r="AV70" s="169" t="s">
        <v>1717</v>
      </c>
    </row>
    <row r="71" spans="1:48" ht="120">
      <c r="A71" s="1" t="s">
        <v>1547</v>
      </c>
      <c r="B71" s="1" t="s">
        <v>1506</v>
      </c>
      <c r="C71" s="1" t="s">
        <v>3</v>
      </c>
      <c r="D71" s="1" t="s">
        <v>2044</v>
      </c>
      <c r="E71" s="4">
        <v>1978</v>
      </c>
      <c r="F71" s="1" t="s">
        <v>16</v>
      </c>
      <c r="G71" s="1" t="s">
        <v>2045</v>
      </c>
      <c r="H71" s="1" t="s">
        <v>2044</v>
      </c>
      <c r="I71" s="1" t="s">
        <v>1707</v>
      </c>
      <c r="J71" s="3" t="s">
        <v>2</v>
      </c>
      <c r="K71" s="3" t="s">
        <v>3</v>
      </c>
      <c r="L71" s="1" t="s">
        <v>2046</v>
      </c>
      <c r="M71" s="1" t="s">
        <v>1553</v>
      </c>
      <c r="N71" s="1" t="s">
        <v>1506</v>
      </c>
      <c r="O71" s="1" t="s">
        <v>1709</v>
      </c>
      <c r="P71" s="1" t="s">
        <v>2047</v>
      </c>
      <c r="Q71" s="3" t="s">
        <v>1711</v>
      </c>
      <c r="R71" s="162">
        <v>12646.47</v>
      </c>
      <c r="S71" s="4">
        <v>8710.25</v>
      </c>
      <c r="T71" s="3" t="s">
        <v>1712</v>
      </c>
      <c r="U71" s="1" t="s">
        <v>2046</v>
      </c>
      <c r="V71" s="1" t="s">
        <v>2045</v>
      </c>
      <c r="W71" s="4">
        <v>115675</v>
      </c>
      <c r="X71" s="1" t="s">
        <v>3</v>
      </c>
      <c r="Y71" s="1" t="s">
        <v>3</v>
      </c>
      <c r="Z71" s="4">
        <v>1</v>
      </c>
      <c r="AA71" s="1" t="s">
        <v>1555</v>
      </c>
      <c r="AB71" s="1" t="s">
        <v>1713</v>
      </c>
      <c r="AC71" s="1" t="s">
        <v>1714</v>
      </c>
      <c r="AD71" s="1" t="s">
        <v>3</v>
      </c>
      <c r="AE71" s="1" t="s">
        <v>1557</v>
      </c>
      <c r="AF71" s="1" t="s">
        <v>1558</v>
      </c>
      <c r="AG71" s="1" t="s">
        <v>2048</v>
      </c>
      <c r="AH71" s="1" t="s">
        <v>1716</v>
      </c>
      <c r="AI71" s="1" t="s">
        <v>1716</v>
      </c>
      <c r="AJ71" s="1" t="s">
        <v>3</v>
      </c>
      <c r="AK71" s="1" t="s">
        <v>3</v>
      </c>
      <c r="AL71" s="1" t="s">
        <v>3</v>
      </c>
      <c r="AM71" s="1" t="s">
        <v>3</v>
      </c>
      <c r="AN71" s="1" t="s">
        <v>3</v>
      </c>
      <c r="AO71" s="1" t="s">
        <v>3</v>
      </c>
      <c r="AP71" s="1" t="s">
        <v>3</v>
      </c>
      <c r="AQ71" s="1" t="s">
        <v>3</v>
      </c>
      <c r="AR71" s="1" t="s">
        <v>3</v>
      </c>
      <c r="AS71" s="1" t="s">
        <v>3</v>
      </c>
      <c r="AT71" s="1" t="s">
        <v>3</v>
      </c>
      <c r="AU71" s="168" t="s">
        <v>3</v>
      </c>
      <c r="AV71" s="169" t="s">
        <v>1717</v>
      </c>
    </row>
    <row r="72" spans="1:48" ht="120">
      <c r="A72" s="1" t="s">
        <v>1547</v>
      </c>
      <c r="B72" s="1" t="s">
        <v>1506</v>
      </c>
      <c r="C72" s="1" t="s">
        <v>3</v>
      </c>
      <c r="D72" s="1" t="s">
        <v>2049</v>
      </c>
      <c r="E72" s="4">
        <v>1980</v>
      </c>
      <c r="F72" s="1" t="s">
        <v>16</v>
      </c>
      <c r="G72" s="1" t="s">
        <v>2050</v>
      </c>
      <c r="H72" s="1" t="s">
        <v>2049</v>
      </c>
      <c r="I72" s="1" t="s">
        <v>1707</v>
      </c>
      <c r="J72" s="3" t="s">
        <v>2</v>
      </c>
      <c r="K72" s="3" t="s">
        <v>3</v>
      </c>
      <c r="L72" s="1" t="s">
        <v>2051</v>
      </c>
      <c r="M72" s="1" t="s">
        <v>1553</v>
      </c>
      <c r="N72" s="1" t="s">
        <v>1506</v>
      </c>
      <c r="O72" s="1" t="s">
        <v>1709</v>
      </c>
      <c r="P72" s="1" t="s">
        <v>2052</v>
      </c>
      <c r="Q72" s="3" t="s">
        <v>1711</v>
      </c>
      <c r="R72" s="162">
        <v>15877.96</v>
      </c>
      <c r="S72" s="4">
        <v>11253.47</v>
      </c>
      <c r="T72" s="3" t="s">
        <v>1712</v>
      </c>
      <c r="U72" s="1" t="s">
        <v>2051</v>
      </c>
      <c r="V72" s="1" t="s">
        <v>2050</v>
      </c>
      <c r="W72" s="4">
        <v>115680</v>
      </c>
      <c r="X72" s="1" t="s">
        <v>3</v>
      </c>
      <c r="Y72" s="1" t="s">
        <v>3</v>
      </c>
      <c r="Z72" s="4">
        <v>1</v>
      </c>
      <c r="AA72" s="1" t="s">
        <v>1555</v>
      </c>
      <c r="AB72" s="1" t="s">
        <v>1713</v>
      </c>
      <c r="AC72" s="1" t="s">
        <v>1714</v>
      </c>
      <c r="AD72" s="1" t="s">
        <v>3</v>
      </c>
      <c r="AE72" s="1" t="s">
        <v>1557</v>
      </c>
      <c r="AF72" s="1" t="s">
        <v>1558</v>
      </c>
      <c r="AG72" s="1" t="s">
        <v>2053</v>
      </c>
      <c r="AH72" s="1" t="s">
        <v>1716</v>
      </c>
      <c r="AI72" s="1" t="s">
        <v>1716</v>
      </c>
      <c r="AJ72" s="1" t="s">
        <v>3</v>
      </c>
      <c r="AK72" s="1" t="s">
        <v>3</v>
      </c>
      <c r="AL72" s="1" t="s">
        <v>3</v>
      </c>
      <c r="AM72" s="1" t="s">
        <v>3</v>
      </c>
      <c r="AN72" s="1" t="s">
        <v>3</v>
      </c>
      <c r="AO72" s="1" t="s">
        <v>3</v>
      </c>
      <c r="AP72" s="1" t="s">
        <v>3</v>
      </c>
      <c r="AQ72" s="1" t="s">
        <v>3</v>
      </c>
      <c r="AR72" s="1" t="s">
        <v>3</v>
      </c>
      <c r="AS72" s="1" t="s">
        <v>3</v>
      </c>
      <c r="AT72" s="1" t="s">
        <v>3</v>
      </c>
      <c r="AU72" s="168" t="s">
        <v>3</v>
      </c>
      <c r="AV72" s="169" t="s">
        <v>1717</v>
      </c>
    </row>
    <row r="73" spans="1:48" ht="90">
      <c r="A73" s="1" t="s">
        <v>1547</v>
      </c>
      <c r="B73" s="1" t="s">
        <v>1506</v>
      </c>
      <c r="C73" s="1" t="s">
        <v>3</v>
      </c>
      <c r="D73" s="1" t="s">
        <v>2054</v>
      </c>
      <c r="E73" s="4">
        <v>1975</v>
      </c>
      <c r="F73" s="1" t="s">
        <v>16</v>
      </c>
      <c r="G73" s="1" t="s">
        <v>2055</v>
      </c>
      <c r="H73" s="1" t="s">
        <v>2054</v>
      </c>
      <c r="I73" s="1" t="s">
        <v>1707</v>
      </c>
      <c r="J73" s="3" t="s">
        <v>2</v>
      </c>
      <c r="K73" s="3" t="s">
        <v>3</v>
      </c>
      <c r="L73" s="1" t="s">
        <v>2056</v>
      </c>
      <c r="M73" s="1" t="s">
        <v>1553</v>
      </c>
      <c r="N73" s="1" t="s">
        <v>1506</v>
      </c>
      <c r="O73" s="1" t="s">
        <v>1709</v>
      </c>
      <c r="P73" s="1" t="s">
        <v>2057</v>
      </c>
      <c r="Q73" s="3" t="s">
        <v>1711</v>
      </c>
      <c r="R73" s="162">
        <v>14207.82</v>
      </c>
      <c r="S73" s="4">
        <v>11064.33</v>
      </c>
      <c r="T73" s="3" t="s">
        <v>1712</v>
      </c>
      <c r="U73" s="1" t="s">
        <v>2056</v>
      </c>
      <c r="V73" s="1" t="s">
        <v>2055</v>
      </c>
      <c r="W73" s="4">
        <v>115683</v>
      </c>
      <c r="X73" s="1" t="s">
        <v>3</v>
      </c>
      <c r="Y73" s="1" t="s">
        <v>3</v>
      </c>
      <c r="Z73" s="4">
        <v>1</v>
      </c>
      <c r="AA73" s="1" t="s">
        <v>1555</v>
      </c>
      <c r="AB73" s="1" t="s">
        <v>1713</v>
      </c>
      <c r="AC73" s="1" t="s">
        <v>1714</v>
      </c>
      <c r="AD73" s="1" t="s">
        <v>3</v>
      </c>
      <c r="AE73" s="1" t="s">
        <v>1557</v>
      </c>
      <c r="AF73" s="1" t="s">
        <v>1558</v>
      </c>
      <c r="AG73" s="1" t="s">
        <v>2058</v>
      </c>
      <c r="AH73" s="1" t="s">
        <v>1716</v>
      </c>
      <c r="AI73" s="1" t="s">
        <v>1716</v>
      </c>
      <c r="AJ73" s="1" t="s">
        <v>3</v>
      </c>
      <c r="AK73" s="1" t="s">
        <v>3</v>
      </c>
      <c r="AL73" s="1" t="s">
        <v>3</v>
      </c>
      <c r="AM73" s="1" t="s">
        <v>3</v>
      </c>
      <c r="AN73" s="1" t="s">
        <v>3</v>
      </c>
      <c r="AO73" s="1" t="s">
        <v>3</v>
      </c>
      <c r="AP73" s="1" t="s">
        <v>3</v>
      </c>
      <c r="AQ73" s="1" t="s">
        <v>3</v>
      </c>
      <c r="AR73" s="1" t="s">
        <v>3</v>
      </c>
      <c r="AS73" s="1" t="s">
        <v>3</v>
      </c>
      <c r="AT73" s="1" t="s">
        <v>3</v>
      </c>
      <c r="AU73" s="168" t="s">
        <v>3</v>
      </c>
      <c r="AV73" s="169" t="s">
        <v>1717</v>
      </c>
    </row>
    <row r="74" spans="1:48" ht="105">
      <c r="A74" s="1" t="s">
        <v>1547</v>
      </c>
      <c r="B74" s="1" t="s">
        <v>1506</v>
      </c>
      <c r="C74" s="1" t="s">
        <v>3</v>
      </c>
      <c r="D74" s="1" t="s">
        <v>2059</v>
      </c>
      <c r="E74" s="4">
        <v>1920</v>
      </c>
      <c r="F74" s="1" t="s">
        <v>16</v>
      </c>
      <c r="G74" s="1" t="s">
        <v>2060</v>
      </c>
      <c r="H74" s="1" t="s">
        <v>2059</v>
      </c>
      <c r="I74" s="1" t="s">
        <v>1707</v>
      </c>
      <c r="J74" s="3" t="s">
        <v>2</v>
      </c>
      <c r="K74" s="3" t="s">
        <v>3</v>
      </c>
      <c r="L74" s="1" t="s">
        <v>2061</v>
      </c>
      <c r="M74" s="1" t="s">
        <v>1553</v>
      </c>
      <c r="N74" s="1" t="s">
        <v>1506</v>
      </c>
      <c r="O74" s="1" t="s">
        <v>1709</v>
      </c>
      <c r="P74" s="1" t="s">
        <v>2062</v>
      </c>
      <c r="Q74" s="3" t="s">
        <v>1711</v>
      </c>
      <c r="R74" s="162">
        <v>7196.52</v>
      </c>
      <c r="S74" s="4">
        <v>7196.52</v>
      </c>
      <c r="T74" s="3" t="s">
        <v>1712</v>
      </c>
      <c r="U74" s="1" t="s">
        <v>2061</v>
      </c>
      <c r="V74" s="1" t="s">
        <v>2060</v>
      </c>
      <c r="W74" s="4">
        <v>115688</v>
      </c>
      <c r="X74" s="1" t="s">
        <v>3</v>
      </c>
      <c r="Y74" s="1" t="s">
        <v>3</v>
      </c>
      <c r="Z74" s="4">
        <v>1</v>
      </c>
      <c r="AA74" s="1" t="s">
        <v>1555</v>
      </c>
      <c r="AB74" s="1" t="s">
        <v>1713</v>
      </c>
      <c r="AC74" s="1" t="s">
        <v>1714</v>
      </c>
      <c r="AD74" s="1" t="s">
        <v>3</v>
      </c>
      <c r="AE74" s="1" t="s">
        <v>1557</v>
      </c>
      <c r="AF74" s="1" t="s">
        <v>1558</v>
      </c>
      <c r="AG74" s="1" t="s">
        <v>2063</v>
      </c>
      <c r="AH74" s="1" t="s">
        <v>1716</v>
      </c>
      <c r="AI74" s="1" t="s">
        <v>1716</v>
      </c>
      <c r="AJ74" s="1" t="s">
        <v>3</v>
      </c>
      <c r="AK74" s="1" t="s">
        <v>3</v>
      </c>
      <c r="AL74" s="1" t="s">
        <v>3</v>
      </c>
      <c r="AM74" s="1" t="s">
        <v>3</v>
      </c>
      <c r="AN74" s="1" t="s">
        <v>3</v>
      </c>
      <c r="AO74" s="1" t="s">
        <v>3</v>
      </c>
      <c r="AP74" s="1" t="s">
        <v>3</v>
      </c>
      <c r="AQ74" s="1" t="s">
        <v>3</v>
      </c>
      <c r="AR74" s="1" t="s">
        <v>3</v>
      </c>
      <c r="AS74" s="1" t="s">
        <v>3</v>
      </c>
      <c r="AT74" s="1" t="s">
        <v>3</v>
      </c>
      <c r="AU74" s="168" t="s">
        <v>3</v>
      </c>
      <c r="AV74" s="169" t="s">
        <v>1717</v>
      </c>
    </row>
    <row r="75" spans="1:48" ht="105">
      <c r="A75" s="1" t="s">
        <v>1547</v>
      </c>
      <c r="B75" s="1" t="s">
        <v>1506</v>
      </c>
      <c r="C75" s="1" t="s">
        <v>3</v>
      </c>
      <c r="D75" s="1" t="s">
        <v>2064</v>
      </c>
      <c r="E75" s="4">
        <v>1970</v>
      </c>
      <c r="F75" s="1" t="s">
        <v>16</v>
      </c>
      <c r="G75" s="1" t="s">
        <v>2065</v>
      </c>
      <c r="H75" s="1" t="s">
        <v>2064</v>
      </c>
      <c r="I75" s="1" t="s">
        <v>1707</v>
      </c>
      <c r="J75" s="3" t="s">
        <v>2</v>
      </c>
      <c r="K75" s="3" t="s">
        <v>3</v>
      </c>
      <c r="L75" s="1" t="s">
        <v>2066</v>
      </c>
      <c r="M75" s="1" t="s">
        <v>1553</v>
      </c>
      <c r="N75" s="1" t="s">
        <v>1506</v>
      </c>
      <c r="O75" s="1" t="s">
        <v>1709</v>
      </c>
      <c r="P75" s="1" t="s">
        <v>2067</v>
      </c>
      <c r="Q75" s="3" t="s">
        <v>1711</v>
      </c>
      <c r="R75" s="162">
        <v>6071.06</v>
      </c>
      <c r="S75" s="4">
        <v>5092.07</v>
      </c>
      <c r="T75" s="3" t="s">
        <v>1712</v>
      </c>
      <c r="U75" s="1" t="s">
        <v>2066</v>
      </c>
      <c r="V75" s="1" t="s">
        <v>2065</v>
      </c>
      <c r="W75" s="4">
        <v>115693</v>
      </c>
      <c r="X75" s="1" t="s">
        <v>3</v>
      </c>
      <c r="Y75" s="1" t="s">
        <v>3</v>
      </c>
      <c r="Z75" s="4">
        <v>1</v>
      </c>
      <c r="AA75" s="1" t="s">
        <v>1555</v>
      </c>
      <c r="AB75" s="1" t="s">
        <v>1713</v>
      </c>
      <c r="AC75" s="1" t="s">
        <v>1714</v>
      </c>
      <c r="AD75" s="1" t="s">
        <v>3</v>
      </c>
      <c r="AE75" s="1" t="s">
        <v>1557</v>
      </c>
      <c r="AF75" s="1" t="s">
        <v>1558</v>
      </c>
      <c r="AG75" s="1" t="s">
        <v>2068</v>
      </c>
      <c r="AH75" s="1" t="s">
        <v>1716</v>
      </c>
      <c r="AI75" s="1" t="s">
        <v>1716</v>
      </c>
      <c r="AJ75" s="1" t="s">
        <v>3</v>
      </c>
      <c r="AK75" s="1" t="s">
        <v>3</v>
      </c>
      <c r="AL75" s="1" t="s">
        <v>3</v>
      </c>
      <c r="AM75" s="1" t="s">
        <v>3</v>
      </c>
      <c r="AN75" s="1" t="s">
        <v>3</v>
      </c>
      <c r="AO75" s="1" t="s">
        <v>3</v>
      </c>
      <c r="AP75" s="1" t="s">
        <v>3</v>
      </c>
      <c r="AQ75" s="1" t="s">
        <v>3</v>
      </c>
      <c r="AR75" s="1" t="s">
        <v>3</v>
      </c>
      <c r="AS75" s="1" t="s">
        <v>3</v>
      </c>
      <c r="AT75" s="1" t="s">
        <v>3</v>
      </c>
      <c r="AU75" s="168" t="s">
        <v>3</v>
      </c>
      <c r="AV75" s="169" t="s">
        <v>1717</v>
      </c>
    </row>
    <row r="76" spans="1:48" ht="105">
      <c r="A76" s="1" t="s">
        <v>1547</v>
      </c>
      <c r="B76" s="1" t="s">
        <v>1506</v>
      </c>
      <c r="C76" s="1" t="s">
        <v>3</v>
      </c>
      <c r="D76" s="1" t="s">
        <v>2069</v>
      </c>
      <c r="E76" s="4">
        <v>1971</v>
      </c>
      <c r="F76" s="1" t="s">
        <v>16</v>
      </c>
      <c r="G76" s="1" t="s">
        <v>2070</v>
      </c>
      <c r="H76" s="1" t="s">
        <v>2069</v>
      </c>
      <c r="I76" s="1" t="s">
        <v>1707</v>
      </c>
      <c r="J76" s="3" t="s">
        <v>2</v>
      </c>
      <c r="K76" s="3" t="s">
        <v>3</v>
      </c>
      <c r="L76" s="1" t="s">
        <v>2071</v>
      </c>
      <c r="M76" s="1" t="s">
        <v>1553</v>
      </c>
      <c r="N76" s="1" t="s">
        <v>1506</v>
      </c>
      <c r="O76" s="1" t="s">
        <v>1709</v>
      </c>
      <c r="P76" s="1" t="s">
        <v>2072</v>
      </c>
      <c r="Q76" s="3" t="s">
        <v>1711</v>
      </c>
      <c r="R76" s="162">
        <v>6670.8</v>
      </c>
      <c r="S76" s="4">
        <v>5395.03</v>
      </c>
      <c r="T76" s="3" t="s">
        <v>1712</v>
      </c>
      <c r="U76" s="1" t="s">
        <v>2071</v>
      </c>
      <c r="V76" s="1" t="s">
        <v>2070</v>
      </c>
      <c r="W76" s="4">
        <v>115699</v>
      </c>
      <c r="X76" s="1" t="s">
        <v>3</v>
      </c>
      <c r="Y76" s="1" t="s">
        <v>3</v>
      </c>
      <c r="Z76" s="4">
        <v>1</v>
      </c>
      <c r="AA76" s="1" t="s">
        <v>1555</v>
      </c>
      <c r="AB76" s="1" t="s">
        <v>1713</v>
      </c>
      <c r="AC76" s="1" t="s">
        <v>1714</v>
      </c>
      <c r="AD76" s="1" t="s">
        <v>3</v>
      </c>
      <c r="AE76" s="1" t="s">
        <v>1557</v>
      </c>
      <c r="AF76" s="1" t="s">
        <v>1558</v>
      </c>
      <c r="AG76" s="1" t="s">
        <v>2073</v>
      </c>
      <c r="AH76" s="1" t="s">
        <v>1716</v>
      </c>
      <c r="AI76" s="1" t="s">
        <v>1716</v>
      </c>
      <c r="AJ76" s="1" t="s">
        <v>3</v>
      </c>
      <c r="AK76" s="1" t="s">
        <v>3</v>
      </c>
      <c r="AL76" s="1" t="s">
        <v>3</v>
      </c>
      <c r="AM76" s="1" t="s">
        <v>3</v>
      </c>
      <c r="AN76" s="1" t="s">
        <v>3</v>
      </c>
      <c r="AO76" s="1" t="s">
        <v>3</v>
      </c>
      <c r="AP76" s="1" t="s">
        <v>3</v>
      </c>
      <c r="AQ76" s="1" t="s">
        <v>3</v>
      </c>
      <c r="AR76" s="1" t="s">
        <v>3</v>
      </c>
      <c r="AS76" s="1" t="s">
        <v>3</v>
      </c>
      <c r="AT76" s="1" t="s">
        <v>3</v>
      </c>
      <c r="AU76" s="168" t="s">
        <v>3</v>
      </c>
      <c r="AV76" s="169" t="s">
        <v>1717</v>
      </c>
    </row>
    <row r="77" spans="1:48" ht="120">
      <c r="A77" s="1" t="s">
        <v>1547</v>
      </c>
      <c r="B77" s="1" t="s">
        <v>1506</v>
      </c>
      <c r="C77" s="1" t="s">
        <v>3</v>
      </c>
      <c r="D77" s="1" t="s">
        <v>2074</v>
      </c>
      <c r="E77" s="4">
        <v>1977</v>
      </c>
      <c r="F77" s="1" t="s">
        <v>16</v>
      </c>
      <c r="G77" s="1" t="s">
        <v>2075</v>
      </c>
      <c r="H77" s="1" t="s">
        <v>2074</v>
      </c>
      <c r="I77" s="1" t="s">
        <v>1707</v>
      </c>
      <c r="J77" s="3" t="s">
        <v>2</v>
      </c>
      <c r="K77" s="3" t="s">
        <v>3</v>
      </c>
      <c r="L77" s="1" t="s">
        <v>2076</v>
      </c>
      <c r="M77" s="1" t="s">
        <v>1553</v>
      </c>
      <c r="N77" s="1" t="s">
        <v>1506</v>
      </c>
      <c r="O77" s="1" t="s">
        <v>1709</v>
      </c>
      <c r="P77" s="1" t="s">
        <v>2077</v>
      </c>
      <c r="Q77" s="3" t="s">
        <v>1711</v>
      </c>
      <c r="R77" s="162">
        <v>5605.2</v>
      </c>
      <c r="S77" s="4">
        <v>4028.76</v>
      </c>
      <c r="T77" s="3" t="s">
        <v>1712</v>
      </c>
      <c r="U77" s="1" t="s">
        <v>2076</v>
      </c>
      <c r="V77" s="1" t="s">
        <v>2075</v>
      </c>
      <c r="W77" s="4">
        <v>115727</v>
      </c>
      <c r="X77" s="1" t="s">
        <v>3</v>
      </c>
      <c r="Y77" s="1" t="s">
        <v>3</v>
      </c>
      <c r="Z77" s="4">
        <v>1</v>
      </c>
      <c r="AA77" s="1" t="s">
        <v>1555</v>
      </c>
      <c r="AB77" s="1" t="s">
        <v>1713</v>
      </c>
      <c r="AC77" s="1" t="s">
        <v>1714</v>
      </c>
      <c r="AD77" s="1" t="s">
        <v>3</v>
      </c>
      <c r="AE77" s="1" t="s">
        <v>1557</v>
      </c>
      <c r="AF77" s="1" t="s">
        <v>1558</v>
      </c>
      <c r="AG77" s="1" t="s">
        <v>2078</v>
      </c>
      <c r="AH77" s="1" t="s">
        <v>1716</v>
      </c>
      <c r="AI77" s="1" t="s">
        <v>1716</v>
      </c>
      <c r="AJ77" s="1" t="s">
        <v>3</v>
      </c>
      <c r="AK77" s="1" t="s">
        <v>3</v>
      </c>
      <c r="AL77" s="1" t="s">
        <v>3</v>
      </c>
      <c r="AM77" s="1" t="s">
        <v>3</v>
      </c>
      <c r="AN77" s="1" t="s">
        <v>3</v>
      </c>
      <c r="AO77" s="1" t="s">
        <v>3</v>
      </c>
      <c r="AP77" s="1" t="s">
        <v>3</v>
      </c>
      <c r="AQ77" s="1" t="s">
        <v>3</v>
      </c>
      <c r="AR77" s="1" t="s">
        <v>3</v>
      </c>
      <c r="AS77" s="1" t="s">
        <v>3</v>
      </c>
      <c r="AT77" s="1" t="s">
        <v>3</v>
      </c>
      <c r="AU77" s="168" t="s">
        <v>3</v>
      </c>
      <c r="AV77" s="169" t="s">
        <v>1717</v>
      </c>
    </row>
    <row r="78" spans="1:48" ht="135">
      <c r="A78" s="1" t="s">
        <v>1547</v>
      </c>
      <c r="B78" s="1" t="s">
        <v>1506</v>
      </c>
      <c r="C78" s="1" t="s">
        <v>3</v>
      </c>
      <c r="D78" s="1" t="s">
        <v>2079</v>
      </c>
      <c r="E78" s="4">
        <v>1972</v>
      </c>
      <c r="F78" s="1" t="s">
        <v>16</v>
      </c>
      <c r="G78" s="1" t="s">
        <v>2080</v>
      </c>
      <c r="H78" s="1" t="s">
        <v>2079</v>
      </c>
      <c r="I78" s="1" t="s">
        <v>1707</v>
      </c>
      <c r="J78" s="3" t="s">
        <v>2</v>
      </c>
      <c r="K78" s="3" t="s">
        <v>3</v>
      </c>
      <c r="L78" s="1" t="s">
        <v>2081</v>
      </c>
      <c r="M78" s="1" t="s">
        <v>1553</v>
      </c>
      <c r="N78" s="1" t="s">
        <v>1506</v>
      </c>
      <c r="O78" s="1" t="s">
        <v>1709</v>
      </c>
      <c r="P78" s="1" t="s">
        <v>2082</v>
      </c>
      <c r="Q78" s="3" t="s">
        <v>1711</v>
      </c>
      <c r="R78" s="162">
        <v>12505.05</v>
      </c>
      <c r="S78" s="4">
        <v>9738.32</v>
      </c>
      <c r="T78" s="3" t="s">
        <v>1712</v>
      </c>
      <c r="U78" s="1" t="s">
        <v>2081</v>
      </c>
      <c r="V78" s="1" t="s">
        <v>2080</v>
      </c>
      <c r="W78" s="4">
        <v>115730</v>
      </c>
      <c r="X78" s="1" t="s">
        <v>3</v>
      </c>
      <c r="Y78" s="1" t="s">
        <v>3</v>
      </c>
      <c r="Z78" s="4">
        <v>1</v>
      </c>
      <c r="AA78" s="1" t="s">
        <v>1555</v>
      </c>
      <c r="AB78" s="1" t="s">
        <v>1713</v>
      </c>
      <c r="AC78" s="1" t="s">
        <v>1714</v>
      </c>
      <c r="AD78" s="1" t="s">
        <v>3</v>
      </c>
      <c r="AE78" s="1" t="s">
        <v>1557</v>
      </c>
      <c r="AF78" s="1" t="s">
        <v>1558</v>
      </c>
      <c r="AG78" s="1" t="s">
        <v>2083</v>
      </c>
      <c r="AH78" s="1" t="s">
        <v>1716</v>
      </c>
      <c r="AI78" s="1" t="s">
        <v>1716</v>
      </c>
      <c r="AJ78" s="1" t="s">
        <v>3</v>
      </c>
      <c r="AK78" s="1" t="s">
        <v>3</v>
      </c>
      <c r="AL78" s="1" t="s">
        <v>3</v>
      </c>
      <c r="AM78" s="1" t="s">
        <v>3</v>
      </c>
      <c r="AN78" s="1" t="s">
        <v>3</v>
      </c>
      <c r="AO78" s="1" t="s">
        <v>3</v>
      </c>
      <c r="AP78" s="1" t="s">
        <v>3</v>
      </c>
      <c r="AQ78" s="1" t="s">
        <v>3</v>
      </c>
      <c r="AR78" s="1" t="s">
        <v>3</v>
      </c>
      <c r="AS78" s="1" t="s">
        <v>3</v>
      </c>
      <c r="AT78" s="1" t="s">
        <v>3</v>
      </c>
      <c r="AU78" s="168" t="s">
        <v>3</v>
      </c>
      <c r="AV78" s="169" t="s">
        <v>1717</v>
      </c>
    </row>
    <row r="79" spans="1:48" ht="75">
      <c r="A79" s="1" t="s">
        <v>1547</v>
      </c>
      <c r="B79" s="1" t="s">
        <v>1506</v>
      </c>
      <c r="C79" s="1" t="s">
        <v>3</v>
      </c>
      <c r="D79" s="1" t="s">
        <v>2084</v>
      </c>
      <c r="E79" s="4">
        <v>1982</v>
      </c>
      <c r="F79" s="1" t="s">
        <v>16</v>
      </c>
      <c r="G79" s="1" t="s">
        <v>2085</v>
      </c>
      <c r="H79" s="1" t="s">
        <v>2084</v>
      </c>
      <c r="I79" s="1" t="s">
        <v>1707</v>
      </c>
      <c r="J79" s="3" t="s">
        <v>2</v>
      </c>
      <c r="K79" s="3" t="s">
        <v>3</v>
      </c>
      <c r="L79" s="1" t="s">
        <v>2086</v>
      </c>
      <c r="M79" s="1" t="s">
        <v>1553</v>
      </c>
      <c r="N79" s="1" t="s">
        <v>1506</v>
      </c>
      <c r="O79" s="1" t="s">
        <v>1709</v>
      </c>
      <c r="P79" s="1" t="s">
        <v>2087</v>
      </c>
      <c r="Q79" s="3" t="s">
        <v>1711</v>
      </c>
      <c r="R79" s="162">
        <v>17626.53</v>
      </c>
      <c r="S79" s="4">
        <v>11258.93</v>
      </c>
      <c r="T79" s="3" t="s">
        <v>1712</v>
      </c>
      <c r="U79" s="1" t="s">
        <v>2086</v>
      </c>
      <c r="V79" s="1" t="s">
        <v>2085</v>
      </c>
      <c r="W79" s="4">
        <v>115733</v>
      </c>
      <c r="X79" s="1" t="s">
        <v>3</v>
      </c>
      <c r="Y79" s="1" t="s">
        <v>3</v>
      </c>
      <c r="Z79" s="4">
        <v>1</v>
      </c>
      <c r="AA79" s="1" t="s">
        <v>1555</v>
      </c>
      <c r="AB79" s="1" t="s">
        <v>1713</v>
      </c>
      <c r="AC79" s="1" t="s">
        <v>1714</v>
      </c>
      <c r="AD79" s="1" t="s">
        <v>3</v>
      </c>
      <c r="AE79" s="1" t="s">
        <v>1557</v>
      </c>
      <c r="AF79" s="1" t="s">
        <v>1558</v>
      </c>
      <c r="AG79" s="1" t="s">
        <v>2088</v>
      </c>
      <c r="AH79" s="1" t="s">
        <v>1716</v>
      </c>
      <c r="AI79" s="1" t="s">
        <v>1716</v>
      </c>
      <c r="AJ79" s="1" t="s">
        <v>3</v>
      </c>
      <c r="AK79" s="1" t="s">
        <v>3</v>
      </c>
      <c r="AL79" s="1" t="s">
        <v>3</v>
      </c>
      <c r="AM79" s="1" t="s">
        <v>3</v>
      </c>
      <c r="AN79" s="1" t="s">
        <v>3</v>
      </c>
      <c r="AO79" s="1" t="s">
        <v>3</v>
      </c>
      <c r="AP79" s="1" t="s">
        <v>3</v>
      </c>
      <c r="AQ79" s="1" t="s">
        <v>3</v>
      </c>
      <c r="AR79" s="1" t="s">
        <v>3</v>
      </c>
      <c r="AS79" s="1" t="s">
        <v>3</v>
      </c>
      <c r="AT79" s="1" t="s">
        <v>3</v>
      </c>
      <c r="AU79" s="168" t="s">
        <v>3</v>
      </c>
      <c r="AV79" s="169" t="s">
        <v>1717</v>
      </c>
    </row>
    <row r="80" spans="1:48" ht="150">
      <c r="A80" s="1" t="s">
        <v>1547</v>
      </c>
      <c r="B80" s="1" t="s">
        <v>1506</v>
      </c>
      <c r="C80" s="1" t="s">
        <v>3</v>
      </c>
      <c r="D80" s="1" t="s">
        <v>2089</v>
      </c>
      <c r="E80" s="4">
        <v>1985</v>
      </c>
      <c r="F80" s="1" t="s">
        <v>16</v>
      </c>
      <c r="G80" s="1" t="s">
        <v>2090</v>
      </c>
      <c r="H80" s="1" t="s">
        <v>2089</v>
      </c>
      <c r="I80" s="1" t="s">
        <v>1707</v>
      </c>
      <c r="J80" s="3" t="s">
        <v>2</v>
      </c>
      <c r="K80" s="3" t="s">
        <v>3</v>
      </c>
      <c r="L80" s="1" t="s">
        <v>2091</v>
      </c>
      <c r="M80" s="1" t="s">
        <v>1553</v>
      </c>
      <c r="N80" s="1" t="s">
        <v>1506</v>
      </c>
      <c r="O80" s="1" t="s">
        <v>1709</v>
      </c>
      <c r="P80" s="1" t="s">
        <v>2092</v>
      </c>
      <c r="Q80" s="3" t="s">
        <v>1711</v>
      </c>
      <c r="R80" s="162">
        <v>30535.63</v>
      </c>
      <c r="S80" s="4">
        <v>16756.46</v>
      </c>
      <c r="T80" s="3" t="s">
        <v>1712</v>
      </c>
      <c r="U80" s="1" t="s">
        <v>2091</v>
      </c>
      <c r="V80" s="1" t="s">
        <v>2090</v>
      </c>
      <c r="W80" s="4">
        <v>115736</v>
      </c>
      <c r="X80" s="1" t="s">
        <v>3</v>
      </c>
      <c r="Y80" s="1" t="s">
        <v>3</v>
      </c>
      <c r="Z80" s="4">
        <v>1</v>
      </c>
      <c r="AA80" s="1" t="s">
        <v>1555</v>
      </c>
      <c r="AB80" s="1" t="s">
        <v>1713</v>
      </c>
      <c r="AC80" s="1" t="s">
        <v>1714</v>
      </c>
      <c r="AD80" s="1" t="s">
        <v>3</v>
      </c>
      <c r="AE80" s="1" t="s">
        <v>1557</v>
      </c>
      <c r="AF80" s="1" t="s">
        <v>1558</v>
      </c>
      <c r="AG80" s="1" t="s">
        <v>2093</v>
      </c>
      <c r="AH80" s="1" t="s">
        <v>1716</v>
      </c>
      <c r="AI80" s="1" t="s">
        <v>1716</v>
      </c>
      <c r="AJ80" s="1" t="s">
        <v>3</v>
      </c>
      <c r="AK80" s="1" t="s">
        <v>3</v>
      </c>
      <c r="AL80" s="1" t="s">
        <v>3</v>
      </c>
      <c r="AM80" s="1" t="s">
        <v>3</v>
      </c>
      <c r="AN80" s="1" t="s">
        <v>3</v>
      </c>
      <c r="AO80" s="1" t="s">
        <v>3</v>
      </c>
      <c r="AP80" s="1" t="s">
        <v>3</v>
      </c>
      <c r="AQ80" s="1" t="s">
        <v>3</v>
      </c>
      <c r="AR80" s="1" t="s">
        <v>3</v>
      </c>
      <c r="AS80" s="1" t="s">
        <v>3</v>
      </c>
      <c r="AT80" s="1" t="s">
        <v>3</v>
      </c>
      <c r="AU80" s="168" t="s">
        <v>3</v>
      </c>
      <c r="AV80" s="169" t="s">
        <v>1717</v>
      </c>
    </row>
    <row r="81" spans="1:48" ht="120">
      <c r="A81" s="1" t="s">
        <v>1547</v>
      </c>
      <c r="B81" s="1" t="s">
        <v>1506</v>
      </c>
      <c r="C81" s="1" t="s">
        <v>3</v>
      </c>
      <c r="D81" s="1" t="s">
        <v>2094</v>
      </c>
      <c r="E81" s="4">
        <v>1974</v>
      </c>
      <c r="F81" s="1" t="s">
        <v>16</v>
      </c>
      <c r="G81" s="1" t="s">
        <v>2095</v>
      </c>
      <c r="H81" s="1" t="s">
        <v>2094</v>
      </c>
      <c r="I81" s="1" t="s">
        <v>1707</v>
      </c>
      <c r="J81" s="3" t="s">
        <v>2</v>
      </c>
      <c r="K81" s="3" t="s">
        <v>3</v>
      </c>
      <c r="L81" s="1" t="s">
        <v>2096</v>
      </c>
      <c r="M81" s="1" t="s">
        <v>1553</v>
      </c>
      <c r="N81" s="1" t="s">
        <v>1506</v>
      </c>
      <c r="O81" s="1" t="s">
        <v>1709</v>
      </c>
      <c r="P81" s="1" t="s">
        <v>2097</v>
      </c>
      <c r="Q81" s="3" t="s">
        <v>1711</v>
      </c>
      <c r="R81" s="162">
        <v>6080.85</v>
      </c>
      <c r="S81" s="4">
        <v>4917.8900000000003</v>
      </c>
      <c r="T81" s="3" t="s">
        <v>1712</v>
      </c>
      <c r="U81" s="1" t="s">
        <v>2096</v>
      </c>
      <c r="V81" s="1" t="s">
        <v>2095</v>
      </c>
      <c r="W81" s="4">
        <v>115739</v>
      </c>
      <c r="X81" s="1" t="s">
        <v>3</v>
      </c>
      <c r="Y81" s="1" t="s">
        <v>3</v>
      </c>
      <c r="Z81" s="4">
        <v>1</v>
      </c>
      <c r="AA81" s="1" t="s">
        <v>1555</v>
      </c>
      <c r="AB81" s="1" t="s">
        <v>1713</v>
      </c>
      <c r="AC81" s="1" t="s">
        <v>1714</v>
      </c>
      <c r="AD81" s="1" t="s">
        <v>3</v>
      </c>
      <c r="AE81" s="1" t="s">
        <v>1557</v>
      </c>
      <c r="AF81" s="1" t="s">
        <v>1558</v>
      </c>
      <c r="AG81" s="1" t="s">
        <v>2098</v>
      </c>
      <c r="AH81" s="1" t="s">
        <v>1716</v>
      </c>
      <c r="AI81" s="1" t="s">
        <v>1716</v>
      </c>
      <c r="AJ81" s="1" t="s">
        <v>3</v>
      </c>
      <c r="AK81" s="1" t="s">
        <v>3</v>
      </c>
      <c r="AL81" s="1" t="s">
        <v>3</v>
      </c>
      <c r="AM81" s="1" t="s">
        <v>3</v>
      </c>
      <c r="AN81" s="1" t="s">
        <v>3</v>
      </c>
      <c r="AO81" s="1" t="s">
        <v>3</v>
      </c>
      <c r="AP81" s="1" t="s">
        <v>3</v>
      </c>
      <c r="AQ81" s="1" t="s">
        <v>3</v>
      </c>
      <c r="AR81" s="1" t="s">
        <v>3</v>
      </c>
      <c r="AS81" s="1" t="s">
        <v>3</v>
      </c>
      <c r="AT81" s="1" t="s">
        <v>3</v>
      </c>
      <c r="AU81" s="168" t="s">
        <v>3</v>
      </c>
      <c r="AV81" s="169" t="s">
        <v>1717</v>
      </c>
    </row>
    <row r="82" spans="1:48" ht="135">
      <c r="A82" s="1" t="s">
        <v>1547</v>
      </c>
      <c r="B82" s="1" t="s">
        <v>1506</v>
      </c>
      <c r="C82" s="1" t="s">
        <v>3</v>
      </c>
      <c r="D82" s="1" t="s">
        <v>2099</v>
      </c>
      <c r="E82" s="4">
        <v>1971</v>
      </c>
      <c r="F82" s="1" t="s">
        <v>16</v>
      </c>
      <c r="G82" s="1" t="s">
        <v>2100</v>
      </c>
      <c r="H82" s="1" t="s">
        <v>2099</v>
      </c>
      <c r="I82" s="1" t="s">
        <v>1707</v>
      </c>
      <c r="J82" s="3" t="s">
        <v>2</v>
      </c>
      <c r="K82" s="3" t="s">
        <v>3</v>
      </c>
      <c r="L82" s="1" t="s">
        <v>2101</v>
      </c>
      <c r="M82" s="1" t="s">
        <v>1553</v>
      </c>
      <c r="N82" s="1" t="s">
        <v>1506</v>
      </c>
      <c r="O82" s="1" t="s">
        <v>1709</v>
      </c>
      <c r="P82" s="1" t="s">
        <v>2102</v>
      </c>
      <c r="Q82" s="3" t="s">
        <v>1711</v>
      </c>
      <c r="R82" s="162">
        <v>12755.79</v>
      </c>
      <c r="S82" s="4">
        <v>10316.24</v>
      </c>
      <c r="T82" s="3" t="s">
        <v>1712</v>
      </c>
      <c r="U82" s="1" t="s">
        <v>2101</v>
      </c>
      <c r="V82" s="1" t="s">
        <v>2100</v>
      </c>
      <c r="W82" s="4">
        <v>115742</v>
      </c>
      <c r="X82" s="1" t="s">
        <v>3</v>
      </c>
      <c r="Y82" s="1" t="s">
        <v>3</v>
      </c>
      <c r="Z82" s="4">
        <v>1</v>
      </c>
      <c r="AA82" s="1" t="s">
        <v>1555</v>
      </c>
      <c r="AB82" s="1" t="s">
        <v>1713</v>
      </c>
      <c r="AC82" s="1" t="s">
        <v>1714</v>
      </c>
      <c r="AD82" s="1" t="s">
        <v>3</v>
      </c>
      <c r="AE82" s="1" t="s">
        <v>1557</v>
      </c>
      <c r="AF82" s="1" t="s">
        <v>1558</v>
      </c>
      <c r="AG82" s="1" t="s">
        <v>2103</v>
      </c>
      <c r="AH82" s="1" t="s">
        <v>1716</v>
      </c>
      <c r="AI82" s="1" t="s">
        <v>1716</v>
      </c>
      <c r="AJ82" s="1" t="s">
        <v>3</v>
      </c>
      <c r="AK82" s="1" t="s">
        <v>3</v>
      </c>
      <c r="AL82" s="1" t="s">
        <v>3</v>
      </c>
      <c r="AM82" s="1" t="s">
        <v>3</v>
      </c>
      <c r="AN82" s="1" t="s">
        <v>3</v>
      </c>
      <c r="AO82" s="1" t="s">
        <v>3</v>
      </c>
      <c r="AP82" s="1" t="s">
        <v>3</v>
      </c>
      <c r="AQ82" s="1" t="s">
        <v>3</v>
      </c>
      <c r="AR82" s="1" t="s">
        <v>3</v>
      </c>
      <c r="AS82" s="1" t="s">
        <v>3</v>
      </c>
      <c r="AT82" s="1" t="s">
        <v>3</v>
      </c>
      <c r="AU82" s="168" t="s">
        <v>3</v>
      </c>
      <c r="AV82" s="169" t="s">
        <v>1717</v>
      </c>
    </row>
    <row r="83" spans="1:48" ht="90">
      <c r="A83" s="1" t="s">
        <v>1547</v>
      </c>
      <c r="B83" s="1" t="s">
        <v>1506</v>
      </c>
      <c r="C83" s="1" t="s">
        <v>3</v>
      </c>
      <c r="D83" s="1" t="s">
        <v>2104</v>
      </c>
      <c r="E83" s="4">
        <v>1980</v>
      </c>
      <c r="F83" s="1" t="s">
        <v>16</v>
      </c>
      <c r="G83" s="1" t="s">
        <v>2105</v>
      </c>
      <c r="H83" s="1" t="s">
        <v>2104</v>
      </c>
      <c r="I83" s="1" t="s">
        <v>1707</v>
      </c>
      <c r="J83" s="3" t="s">
        <v>2</v>
      </c>
      <c r="K83" s="3" t="s">
        <v>3</v>
      </c>
      <c r="L83" s="1" t="s">
        <v>2106</v>
      </c>
      <c r="M83" s="1" t="s">
        <v>1553</v>
      </c>
      <c r="N83" s="1" t="s">
        <v>1506</v>
      </c>
      <c r="O83" s="1" t="s">
        <v>1709</v>
      </c>
      <c r="P83" s="1" t="s">
        <v>2107</v>
      </c>
      <c r="Q83" s="3" t="s">
        <v>1711</v>
      </c>
      <c r="R83" s="162">
        <v>17422.150000000001</v>
      </c>
      <c r="S83" s="4">
        <v>12173.74</v>
      </c>
      <c r="T83" s="3" t="s">
        <v>1712</v>
      </c>
      <c r="U83" s="1" t="s">
        <v>2106</v>
      </c>
      <c r="V83" s="1" t="s">
        <v>2105</v>
      </c>
      <c r="W83" s="4">
        <v>115745</v>
      </c>
      <c r="X83" s="1" t="s">
        <v>3</v>
      </c>
      <c r="Y83" s="1" t="s">
        <v>3</v>
      </c>
      <c r="Z83" s="4">
        <v>1</v>
      </c>
      <c r="AA83" s="1" t="s">
        <v>1555</v>
      </c>
      <c r="AB83" s="1" t="s">
        <v>1713</v>
      </c>
      <c r="AC83" s="1" t="s">
        <v>1714</v>
      </c>
      <c r="AD83" s="1" t="s">
        <v>3</v>
      </c>
      <c r="AE83" s="1" t="s">
        <v>1557</v>
      </c>
      <c r="AF83" s="1" t="s">
        <v>1558</v>
      </c>
      <c r="AG83" s="1" t="s">
        <v>2108</v>
      </c>
      <c r="AH83" s="1" t="s">
        <v>1716</v>
      </c>
      <c r="AI83" s="1" t="s">
        <v>1716</v>
      </c>
      <c r="AJ83" s="1" t="s">
        <v>3</v>
      </c>
      <c r="AK83" s="1" t="s">
        <v>3</v>
      </c>
      <c r="AL83" s="1" t="s">
        <v>3</v>
      </c>
      <c r="AM83" s="1" t="s">
        <v>3</v>
      </c>
      <c r="AN83" s="1" t="s">
        <v>3</v>
      </c>
      <c r="AO83" s="1" t="s">
        <v>3</v>
      </c>
      <c r="AP83" s="1" t="s">
        <v>3</v>
      </c>
      <c r="AQ83" s="1" t="s">
        <v>3</v>
      </c>
      <c r="AR83" s="1" t="s">
        <v>3</v>
      </c>
      <c r="AS83" s="1" t="s">
        <v>3</v>
      </c>
      <c r="AT83" s="1" t="s">
        <v>3</v>
      </c>
      <c r="AU83" s="168" t="s">
        <v>3</v>
      </c>
      <c r="AV83" s="169" t="s">
        <v>1717</v>
      </c>
    </row>
    <row r="84" spans="1:48" ht="90">
      <c r="A84" s="1" t="s">
        <v>1547</v>
      </c>
      <c r="B84" s="1" t="s">
        <v>1506</v>
      </c>
      <c r="C84" s="1" t="s">
        <v>3</v>
      </c>
      <c r="D84" s="1" t="s">
        <v>2109</v>
      </c>
      <c r="E84" s="4">
        <v>1983</v>
      </c>
      <c r="F84" s="1" t="s">
        <v>16</v>
      </c>
      <c r="G84" s="1" t="s">
        <v>2110</v>
      </c>
      <c r="H84" s="1" t="s">
        <v>2109</v>
      </c>
      <c r="I84" s="1" t="s">
        <v>1707</v>
      </c>
      <c r="J84" s="3" t="s">
        <v>2</v>
      </c>
      <c r="K84" s="3" t="s">
        <v>3</v>
      </c>
      <c r="L84" s="1" t="s">
        <v>2111</v>
      </c>
      <c r="M84" s="1" t="s">
        <v>1553</v>
      </c>
      <c r="N84" s="1" t="s">
        <v>1506</v>
      </c>
      <c r="O84" s="1" t="s">
        <v>1709</v>
      </c>
      <c r="P84" s="1" t="s">
        <v>2112</v>
      </c>
      <c r="Q84" s="3" t="s">
        <v>1711</v>
      </c>
      <c r="R84" s="162">
        <v>18311.48</v>
      </c>
      <c r="S84" s="4">
        <v>11147.13</v>
      </c>
      <c r="T84" s="3" t="s">
        <v>1712</v>
      </c>
      <c r="U84" s="1" t="s">
        <v>2111</v>
      </c>
      <c r="V84" s="1" t="s">
        <v>2110</v>
      </c>
      <c r="W84" s="4">
        <v>115748</v>
      </c>
      <c r="X84" s="1" t="s">
        <v>3</v>
      </c>
      <c r="Y84" s="1" t="s">
        <v>3</v>
      </c>
      <c r="Z84" s="4">
        <v>1</v>
      </c>
      <c r="AA84" s="1" t="s">
        <v>1555</v>
      </c>
      <c r="AB84" s="1" t="s">
        <v>1713</v>
      </c>
      <c r="AC84" s="1" t="s">
        <v>1714</v>
      </c>
      <c r="AD84" s="1" t="s">
        <v>3</v>
      </c>
      <c r="AE84" s="1" t="s">
        <v>1557</v>
      </c>
      <c r="AF84" s="1" t="s">
        <v>1558</v>
      </c>
      <c r="AG84" s="1" t="s">
        <v>2113</v>
      </c>
      <c r="AH84" s="1" t="s">
        <v>1716</v>
      </c>
      <c r="AI84" s="1" t="s">
        <v>1716</v>
      </c>
      <c r="AJ84" s="1" t="s">
        <v>3</v>
      </c>
      <c r="AK84" s="1" t="s">
        <v>3</v>
      </c>
      <c r="AL84" s="1" t="s">
        <v>3</v>
      </c>
      <c r="AM84" s="1" t="s">
        <v>3</v>
      </c>
      <c r="AN84" s="1" t="s">
        <v>3</v>
      </c>
      <c r="AO84" s="1" t="s">
        <v>3</v>
      </c>
      <c r="AP84" s="1" t="s">
        <v>3</v>
      </c>
      <c r="AQ84" s="1" t="s">
        <v>3</v>
      </c>
      <c r="AR84" s="1" t="s">
        <v>3</v>
      </c>
      <c r="AS84" s="1" t="s">
        <v>3</v>
      </c>
      <c r="AT84" s="1" t="s">
        <v>3</v>
      </c>
      <c r="AU84" s="168" t="s">
        <v>3</v>
      </c>
      <c r="AV84" s="169" t="s">
        <v>1717</v>
      </c>
    </row>
    <row r="85" spans="1:48" ht="75">
      <c r="A85" s="1" t="s">
        <v>1547</v>
      </c>
      <c r="B85" s="1" t="s">
        <v>1506</v>
      </c>
      <c r="C85" s="1" t="s">
        <v>3</v>
      </c>
      <c r="D85" s="1" t="s">
        <v>2114</v>
      </c>
      <c r="E85" s="4">
        <v>1973</v>
      </c>
      <c r="F85" s="1" t="s">
        <v>16</v>
      </c>
      <c r="G85" s="1" t="s">
        <v>2115</v>
      </c>
      <c r="H85" s="1" t="s">
        <v>2114</v>
      </c>
      <c r="I85" s="1" t="s">
        <v>1707</v>
      </c>
      <c r="J85" s="3" t="s">
        <v>2</v>
      </c>
      <c r="K85" s="3" t="s">
        <v>3</v>
      </c>
      <c r="L85" s="1" t="s">
        <v>2116</v>
      </c>
      <c r="M85" s="1" t="s">
        <v>1553</v>
      </c>
      <c r="N85" s="1" t="s">
        <v>1506</v>
      </c>
      <c r="O85" s="1" t="s">
        <v>1709</v>
      </c>
      <c r="P85" s="1" t="s">
        <v>2117</v>
      </c>
      <c r="Q85" s="3" t="s">
        <v>1711</v>
      </c>
      <c r="R85" s="162">
        <v>6474.16</v>
      </c>
      <c r="S85" s="4">
        <v>5041.76</v>
      </c>
      <c r="T85" s="3" t="s">
        <v>1712</v>
      </c>
      <c r="U85" s="1" t="s">
        <v>2116</v>
      </c>
      <c r="V85" s="1" t="s">
        <v>2115</v>
      </c>
      <c r="W85" s="4">
        <v>115751</v>
      </c>
      <c r="X85" s="1" t="s">
        <v>3</v>
      </c>
      <c r="Y85" s="1" t="s">
        <v>3</v>
      </c>
      <c r="Z85" s="4">
        <v>1</v>
      </c>
      <c r="AA85" s="1" t="s">
        <v>1555</v>
      </c>
      <c r="AB85" s="1" t="s">
        <v>1713</v>
      </c>
      <c r="AC85" s="1" t="s">
        <v>1714</v>
      </c>
      <c r="AD85" s="1" t="s">
        <v>3</v>
      </c>
      <c r="AE85" s="1" t="s">
        <v>1557</v>
      </c>
      <c r="AF85" s="1" t="s">
        <v>1558</v>
      </c>
      <c r="AG85" s="1" t="s">
        <v>2118</v>
      </c>
      <c r="AH85" s="1" t="s">
        <v>1716</v>
      </c>
      <c r="AI85" s="1" t="s">
        <v>1716</v>
      </c>
      <c r="AJ85" s="1" t="s">
        <v>3</v>
      </c>
      <c r="AK85" s="1" t="s">
        <v>3</v>
      </c>
      <c r="AL85" s="1" t="s">
        <v>3</v>
      </c>
      <c r="AM85" s="1" t="s">
        <v>3</v>
      </c>
      <c r="AN85" s="1" t="s">
        <v>3</v>
      </c>
      <c r="AO85" s="1" t="s">
        <v>3</v>
      </c>
      <c r="AP85" s="1" t="s">
        <v>3</v>
      </c>
      <c r="AQ85" s="1" t="s">
        <v>3</v>
      </c>
      <c r="AR85" s="1" t="s">
        <v>3</v>
      </c>
      <c r="AS85" s="1" t="s">
        <v>3</v>
      </c>
      <c r="AT85" s="1" t="s">
        <v>3</v>
      </c>
      <c r="AU85" s="168" t="s">
        <v>3</v>
      </c>
      <c r="AV85" s="169" t="s">
        <v>1717</v>
      </c>
    </row>
    <row r="86" spans="1:48" ht="120">
      <c r="A86" s="1" t="s">
        <v>1547</v>
      </c>
      <c r="B86" s="1" t="s">
        <v>1506</v>
      </c>
      <c r="C86" s="1" t="s">
        <v>3</v>
      </c>
      <c r="D86" s="1" t="s">
        <v>2119</v>
      </c>
      <c r="E86" s="4">
        <v>1976</v>
      </c>
      <c r="F86" s="1" t="s">
        <v>16</v>
      </c>
      <c r="G86" s="1" t="s">
        <v>2120</v>
      </c>
      <c r="H86" s="1" t="s">
        <v>2119</v>
      </c>
      <c r="I86" s="1" t="s">
        <v>1707</v>
      </c>
      <c r="J86" s="3" t="s">
        <v>2</v>
      </c>
      <c r="K86" s="3" t="s">
        <v>3</v>
      </c>
      <c r="L86" s="1" t="s">
        <v>2121</v>
      </c>
      <c r="M86" s="1" t="s">
        <v>1553</v>
      </c>
      <c r="N86" s="1" t="s">
        <v>1506</v>
      </c>
      <c r="O86" s="1" t="s">
        <v>1709</v>
      </c>
      <c r="P86" s="1" t="s">
        <v>2122</v>
      </c>
      <c r="Q86" s="3" t="s">
        <v>1711</v>
      </c>
      <c r="R86" s="162">
        <v>19149.66</v>
      </c>
      <c r="S86" s="4">
        <v>14338.29</v>
      </c>
      <c r="T86" s="3" t="s">
        <v>1712</v>
      </c>
      <c r="U86" s="1" t="s">
        <v>2121</v>
      </c>
      <c r="V86" s="1" t="s">
        <v>2120</v>
      </c>
      <c r="W86" s="4">
        <v>115754</v>
      </c>
      <c r="X86" s="1" t="s">
        <v>3</v>
      </c>
      <c r="Y86" s="1" t="s">
        <v>3</v>
      </c>
      <c r="Z86" s="4">
        <v>1</v>
      </c>
      <c r="AA86" s="1" t="s">
        <v>1555</v>
      </c>
      <c r="AB86" s="1" t="s">
        <v>1713</v>
      </c>
      <c r="AC86" s="1" t="s">
        <v>1714</v>
      </c>
      <c r="AD86" s="1" t="s">
        <v>3</v>
      </c>
      <c r="AE86" s="1" t="s">
        <v>1557</v>
      </c>
      <c r="AF86" s="1" t="s">
        <v>1558</v>
      </c>
      <c r="AG86" s="1" t="s">
        <v>2123</v>
      </c>
      <c r="AH86" s="1" t="s">
        <v>1716</v>
      </c>
      <c r="AI86" s="1" t="s">
        <v>1716</v>
      </c>
      <c r="AJ86" s="1" t="s">
        <v>3</v>
      </c>
      <c r="AK86" s="1" t="s">
        <v>3</v>
      </c>
      <c r="AL86" s="1" t="s">
        <v>3</v>
      </c>
      <c r="AM86" s="1" t="s">
        <v>3</v>
      </c>
      <c r="AN86" s="1" t="s">
        <v>3</v>
      </c>
      <c r="AO86" s="1" t="s">
        <v>3</v>
      </c>
      <c r="AP86" s="1" t="s">
        <v>3</v>
      </c>
      <c r="AQ86" s="1" t="s">
        <v>3</v>
      </c>
      <c r="AR86" s="1" t="s">
        <v>3</v>
      </c>
      <c r="AS86" s="1" t="s">
        <v>3</v>
      </c>
      <c r="AT86" s="1" t="s">
        <v>3</v>
      </c>
      <c r="AU86" s="168" t="s">
        <v>3</v>
      </c>
      <c r="AV86" s="169" t="s">
        <v>1717</v>
      </c>
    </row>
    <row r="87" spans="1:48" ht="135">
      <c r="A87" s="1" t="s">
        <v>1547</v>
      </c>
      <c r="B87" s="1" t="s">
        <v>1506</v>
      </c>
      <c r="C87" s="1" t="s">
        <v>3</v>
      </c>
      <c r="D87" s="1" t="s">
        <v>2124</v>
      </c>
      <c r="E87" s="4">
        <v>1982</v>
      </c>
      <c r="F87" s="1" t="s">
        <v>16</v>
      </c>
      <c r="G87" s="1" t="s">
        <v>2125</v>
      </c>
      <c r="H87" s="1" t="s">
        <v>2124</v>
      </c>
      <c r="I87" s="1" t="s">
        <v>1707</v>
      </c>
      <c r="J87" s="3" t="s">
        <v>2</v>
      </c>
      <c r="K87" s="3" t="s">
        <v>3</v>
      </c>
      <c r="L87" s="1" t="s">
        <v>2126</v>
      </c>
      <c r="M87" s="1" t="s">
        <v>1553</v>
      </c>
      <c r="N87" s="1" t="s">
        <v>1506</v>
      </c>
      <c r="O87" s="1" t="s">
        <v>1709</v>
      </c>
      <c r="P87" s="1" t="s">
        <v>2127</v>
      </c>
      <c r="Q87" s="3" t="s">
        <v>1711</v>
      </c>
      <c r="R87" s="162">
        <v>20554.68</v>
      </c>
      <c r="S87" s="4">
        <v>13129.3</v>
      </c>
      <c r="T87" s="3" t="s">
        <v>1712</v>
      </c>
      <c r="U87" s="1" t="s">
        <v>2126</v>
      </c>
      <c r="V87" s="1" t="s">
        <v>2125</v>
      </c>
      <c r="W87" s="4">
        <v>115757</v>
      </c>
      <c r="X87" s="1" t="s">
        <v>3</v>
      </c>
      <c r="Y87" s="1" t="s">
        <v>3</v>
      </c>
      <c r="Z87" s="4">
        <v>1</v>
      </c>
      <c r="AA87" s="1" t="s">
        <v>1555</v>
      </c>
      <c r="AB87" s="1" t="s">
        <v>1713</v>
      </c>
      <c r="AC87" s="1" t="s">
        <v>1714</v>
      </c>
      <c r="AD87" s="1" t="s">
        <v>3</v>
      </c>
      <c r="AE87" s="1" t="s">
        <v>1557</v>
      </c>
      <c r="AF87" s="1" t="s">
        <v>1558</v>
      </c>
      <c r="AG87" s="1" t="s">
        <v>2128</v>
      </c>
      <c r="AH87" s="1" t="s">
        <v>1716</v>
      </c>
      <c r="AI87" s="1" t="s">
        <v>1716</v>
      </c>
      <c r="AJ87" s="1" t="s">
        <v>3</v>
      </c>
      <c r="AK87" s="1" t="s">
        <v>3</v>
      </c>
      <c r="AL87" s="1" t="s">
        <v>3</v>
      </c>
      <c r="AM87" s="1" t="s">
        <v>3</v>
      </c>
      <c r="AN87" s="1" t="s">
        <v>3</v>
      </c>
      <c r="AO87" s="1" t="s">
        <v>3</v>
      </c>
      <c r="AP87" s="1" t="s">
        <v>3</v>
      </c>
      <c r="AQ87" s="1" t="s">
        <v>3</v>
      </c>
      <c r="AR87" s="1" t="s">
        <v>3</v>
      </c>
      <c r="AS87" s="1" t="s">
        <v>3</v>
      </c>
      <c r="AT87" s="1" t="s">
        <v>3</v>
      </c>
      <c r="AU87" s="168" t="s">
        <v>3</v>
      </c>
      <c r="AV87" s="169" t="s">
        <v>1717</v>
      </c>
    </row>
    <row r="88" spans="1:48" ht="75">
      <c r="A88" s="1" t="s">
        <v>1547</v>
      </c>
      <c r="B88" s="1" t="s">
        <v>1506</v>
      </c>
      <c r="C88" s="1" t="s">
        <v>3</v>
      </c>
      <c r="D88" s="1" t="s">
        <v>2129</v>
      </c>
      <c r="E88" s="4">
        <v>1969</v>
      </c>
      <c r="F88" s="1" t="s">
        <v>16</v>
      </c>
      <c r="G88" s="1" t="s">
        <v>2130</v>
      </c>
      <c r="H88" s="1" t="s">
        <v>2129</v>
      </c>
      <c r="I88" s="1" t="s">
        <v>1707</v>
      </c>
      <c r="J88" s="3" t="s">
        <v>2</v>
      </c>
      <c r="K88" s="3" t="s">
        <v>3</v>
      </c>
      <c r="L88" s="1" t="s">
        <v>2131</v>
      </c>
      <c r="M88" s="1" t="s">
        <v>1553</v>
      </c>
      <c r="N88" s="1" t="s">
        <v>1506</v>
      </c>
      <c r="O88" s="1" t="s">
        <v>1709</v>
      </c>
      <c r="P88" s="1" t="s">
        <v>2132</v>
      </c>
      <c r="Q88" s="3" t="s">
        <v>1711</v>
      </c>
      <c r="R88" s="162">
        <v>9269.44</v>
      </c>
      <c r="S88" s="4">
        <v>7960.12</v>
      </c>
      <c r="T88" s="3" t="s">
        <v>2133</v>
      </c>
      <c r="U88" s="1" t="s">
        <v>2131</v>
      </c>
      <c r="V88" s="1" t="s">
        <v>2130</v>
      </c>
      <c r="W88" s="4">
        <v>115760</v>
      </c>
      <c r="X88" s="1" t="s">
        <v>3</v>
      </c>
      <c r="Y88" s="1" t="s">
        <v>3</v>
      </c>
      <c r="Z88" s="4">
        <v>1</v>
      </c>
      <c r="AA88" s="1" t="s">
        <v>1555</v>
      </c>
      <c r="AB88" s="1" t="s">
        <v>1713</v>
      </c>
      <c r="AC88" s="1" t="s">
        <v>1714</v>
      </c>
      <c r="AD88" s="1" t="s">
        <v>3</v>
      </c>
      <c r="AE88" s="1" t="s">
        <v>1557</v>
      </c>
      <c r="AF88" s="1" t="s">
        <v>1558</v>
      </c>
      <c r="AG88" s="1" t="s">
        <v>2134</v>
      </c>
      <c r="AH88" s="1" t="s">
        <v>1716</v>
      </c>
      <c r="AI88" s="1" t="s">
        <v>1716</v>
      </c>
      <c r="AJ88" s="1" t="s">
        <v>3</v>
      </c>
      <c r="AK88" s="1" t="s">
        <v>3</v>
      </c>
      <c r="AL88" s="1" t="s">
        <v>3</v>
      </c>
      <c r="AM88" s="1" t="s">
        <v>3</v>
      </c>
      <c r="AN88" s="1" t="s">
        <v>3</v>
      </c>
      <c r="AO88" s="1" t="s">
        <v>3</v>
      </c>
      <c r="AP88" s="1" t="s">
        <v>3</v>
      </c>
      <c r="AQ88" s="1" t="s">
        <v>3</v>
      </c>
      <c r="AR88" s="1" t="s">
        <v>3</v>
      </c>
      <c r="AS88" s="1" t="s">
        <v>3</v>
      </c>
      <c r="AT88" s="1" t="s">
        <v>3</v>
      </c>
      <c r="AU88" s="168" t="s">
        <v>3</v>
      </c>
      <c r="AV88" s="169" t="s">
        <v>1717</v>
      </c>
    </row>
    <row r="89" spans="1:48" ht="135">
      <c r="A89" s="1" t="s">
        <v>1547</v>
      </c>
      <c r="B89" s="1" t="s">
        <v>1506</v>
      </c>
      <c r="C89" s="1" t="s">
        <v>3</v>
      </c>
      <c r="D89" s="1" t="s">
        <v>2135</v>
      </c>
      <c r="E89" s="4">
        <v>1971</v>
      </c>
      <c r="F89" s="1" t="s">
        <v>16</v>
      </c>
      <c r="G89" s="1" t="s">
        <v>2136</v>
      </c>
      <c r="H89" s="1" t="s">
        <v>2137</v>
      </c>
      <c r="I89" s="1" t="s">
        <v>1707</v>
      </c>
      <c r="J89" s="3" t="s">
        <v>2</v>
      </c>
      <c r="K89" s="3" t="s">
        <v>3</v>
      </c>
      <c r="L89" s="1" t="s">
        <v>2137</v>
      </c>
      <c r="M89" s="1" t="s">
        <v>1553</v>
      </c>
      <c r="N89" s="1" t="s">
        <v>1506</v>
      </c>
      <c r="O89" s="1" t="s">
        <v>1709</v>
      </c>
      <c r="P89" s="1" t="s">
        <v>2138</v>
      </c>
      <c r="Q89" s="3" t="s">
        <v>1711</v>
      </c>
      <c r="R89" s="162">
        <v>6967.43</v>
      </c>
      <c r="S89" s="4">
        <v>5634.94</v>
      </c>
      <c r="T89" s="3" t="s">
        <v>1820</v>
      </c>
      <c r="U89" s="1" t="s">
        <v>2139</v>
      </c>
      <c r="V89" s="1" t="s">
        <v>2136</v>
      </c>
      <c r="W89" s="4">
        <v>115763</v>
      </c>
      <c r="X89" s="1" t="s">
        <v>3</v>
      </c>
      <c r="Y89" s="1" t="s">
        <v>3</v>
      </c>
      <c r="Z89" s="4">
        <v>1</v>
      </c>
      <c r="AA89" s="1" t="s">
        <v>1555</v>
      </c>
      <c r="AB89" s="1" t="s">
        <v>1713</v>
      </c>
      <c r="AC89" s="1" t="s">
        <v>1714</v>
      </c>
      <c r="AD89" s="1" t="s">
        <v>3</v>
      </c>
      <c r="AE89" s="1" t="s">
        <v>1557</v>
      </c>
      <c r="AF89" s="1" t="s">
        <v>1558</v>
      </c>
      <c r="AG89" s="1" t="s">
        <v>2140</v>
      </c>
      <c r="AH89" s="1" t="s">
        <v>1716</v>
      </c>
      <c r="AI89" s="1" t="s">
        <v>1716</v>
      </c>
      <c r="AJ89" s="1" t="s">
        <v>3</v>
      </c>
      <c r="AK89" s="1" t="s">
        <v>3</v>
      </c>
      <c r="AL89" s="1" t="s">
        <v>3</v>
      </c>
      <c r="AM89" s="1" t="s">
        <v>3</v>
      </c>
      <c r="AN89" s="1" t="s">
        <v>3</v>
      </c>
      <c r="AO89" s="1" t="s">
        <v>3</v>
      </c>
      <c r="AP89" s="1" t="s">
        <v>3</v>
      </c>
      <c r="AQ89" s="1" t="s">
        <v>3</v>
      </c>
      <c r="AR89" s="1" t="s">
        <v>3</v>
      </c>
      <c r="AS89" s="1" t="s">
        <v>3</v>
      </c>
      <c r="AT89" s="1" t="s">
        <v>3</v>
      </c>
      <c r="AU89" s="168" t="s">
        <v>3</v>
      </c>
      <c r="AV89" s="169" t="s">
        <v>1717</v>
      </c>
    </row>
    <row r="90" spans="1:48" ht="150">
      <c r="A90" s="1" t="s">
        <v>1547</v>
      </c>
      <c r="B90" s="1" t="s">
        <v>1506</v>
      </c>
      <c r="C90" s="1" t="s">
        <v>3</v>
      </c>
      <c r="D90" s="1" t="s">
        <v>2141</v>
      </c>
      <c r="E90" s="4">
        <v>1983</v>
      </c>
      <c r="F90" s="1" t="s">
        <v>16</v>
      </c>
      <c r="G90" s="1" t="s">
        <v>2142</v>
      </c>
      <c r="H90" s="1" t="s">
        <v>2141</v>
      </c>
      <c r="I90" s="1" t="s">
        <v>1707</v>
      </c>
      <c r="J90" s="3" t="s">
        <v>2</v>
      </c>
      <c r="K90" s="3" t="s">
        <v>3</v>
      </c>
      <c r="L90" s="1" t="s">
        <v>2143</v>
      </c>
      <c r="M90" s="1" t="s">
        <v>1553</v>
      </c>
      <c r="N90" s="1" t="s">
        <v>1506</v>
      </c>
      <c r="O90" s="1" t="s">
        <v>1709</v>
      </c>
      <c r="P90" s="1" t="s">
        <v>2144</v>
      </c>
      <c r="Q90" s="3" t="s">
        <v>1711</v>
      </c>
      <c r="R90" s="162">
        <v>30048.37</v>
      </c>
      <c r="S90" s="4">
        <v>18291.91</v>
      </c>
      <c r="T90" s="3" t="s">
        <v>1712</v>
      </c>
      <c r="U90" s="1" t="s">
        <v>2143</v>
      </c>
      <c r="V90" s="1" t="s">
        <v>2142</v>
      </c>
      <c r="W90" s="4">
        <v>115766</v>
      </c>
      <c r="X90" s="1" t="s">
        <v>3</v>
      </c>
      <c r="Y90" s="1" t="s">
        <v>3</v>
      </c>
      <c r="Z90" s="4">
        <v>1</v>
      </c>
      <c r="AA90" s="1" t="s">
        <v>1555</v>
      </c>
      <c r="AB90" s="1" t="s">
        <v>1713</v>
      </c>
      <c r="AC90" s="1" t="s">
        <v>1714</v>
      </c>
      <c r="AD90" s="1" t="s">
        <v>3</v>
      </c>
      <c r="AE90" s="1" t="s">
        <v>1557</v>
      </c>
      <c r="AF90" s="1" t="s">
        <v>1558</v>
      </c>
      <c r="AG90" s="1" t="s">
        <v>2145</v>
      </c>
      <c r="AH90" s="1" t="s">
        <v>1716</v>
      </c>
      <c r="AI90" s="1" t="s">
        <v>1716</v>
      </c>
      <c r="AJ90" s="1" t="s">
        <v>3</v>
      </c>
      <c r="AK90" s="1" t="s">
        <v>3</v>
      </c>
      <c r="AL90" s="1" t="s">
        <v>3</v>
      </c>
      <c r="AM90" s="1" t="s">
        <v>3</v>
      </c>
      <c r="AN90" s="1" t="s">
        <v>3</v>
      </c>
      <c r="AO90" s="1" t="s">
        <v>3</v>
      </c>
      <c r="AP90" s="1" t="s">
        <v>3</v>
      </c>
      <c r="AQ90" s="1" t="s">
        <v>3</v>
      </c>
      <c r="AR90" s="1" t="s">
        <v>3</v>
      </c>
      <c r="AS90" s="1" t="s">
        <v>3</v>
      </c>
      <c r="AT90" s="1" t="s">
        <v>3</v>
      </c>
      <c r="AU90" s="168" t="s">
        <v>3</v>
      </c>
      <c r="AV90" s="169" t="s">
        <v>1717</v>
      </c>
    </row>
    <row r="91" spans="1:48" ht="105">
      <c r="A91" s="1" t="s">
        <v>1547</v>
      </c>
      <c r="B91" s="1" t="s">
        <v>1506</v>
      </c>
      <c r="C91" s="1" t="s">
        <v>3</v>
      </c>
      <c r="D91" s="1" t="s">
        <v>2146</v>
      </c>
      <c r="E91" s="4">
        <v>1983</v>
      </c>
      <c r="F91" s="1" t="s">
        <v>16</v>
      </c>
      <c r="G91" s="1" t="s">
        <v>2147</v>
      </c>
      <c r="H91" s="1" t="s">
        <v>2148</v>
      </c>
      <c r="I91" s="1" t="s">
        <v>1707</v>
      </c>
      <c r="J91" s="3" t="s">
        <v>2</v>
      </c>
      <c r="K91" s="3" t="s">
        <v>3</v>
      </c>
      <c r="L91" s="1" t="s">
        <v>2148</v>
      </c>
      <c r="M91" s="1" t="s">
        <v>1553</v>
      </c>
      <c r="N91" s="1" t="s">
        <v>1506</v>
      </c>
      <c r="O91" s="1" t="s">
        <v>1709</v>
      </c>
      <c r="P91" s="1" t="s">
        <v>2149</v>
      </c>
      <c r="Q91" s="3" t="s">
        <v>1711</v>
      </c>
      <c r="R91" s="162">
        <v>15832.53</v>
      </c>
      <c r="S91" s="4">
        <v>9638.0300000000007</v>
      </c>
      <c r="T91" s="3" t="s">
        <v>1820</v>
      </c>
      <c r="U91" s="1" t="s">
        <v>2148</v>
      </c>
      <c r="V91" s="1" t="s">
        <v>2147</v>
      </c>
      <c r="W91" s="4">
        <v>115769</v>
      </c>
      <c r="X91" s="1" t="s">
        <v>3</v>
      </c>
      <c r="Y91" s="1" t="s">
        <v>3</v>
      </c>
      <c r="Z91" s="4">
        <v>1</v>
      </c>
      <c r="AA91" s="1" t="s">
        <v>1555</v>
      </c>
      <c r="AB91" s="1" t="s">
        <v>1713</v>
      </c>
      <c r="AC91" s="1" t="s">
        <v>1714</v>
      </c>
      <c r="AD91" s="1" t="s">
        <v>3</v>
      </c>
      <c r="AE91" s="1" t="s">
        <v>1557</v>
      </c>
      <c r="AF91" s="1" t="s">
        <v>1558</v>
      </c>
      <c r="AG91" s="1" t="s">
        <v>2150</v>
      </c>
      <c r="AH91" s="1" t="s">
        <v>1716</v>
      </c>
      <c r="AI91" s="1" t="s">
        <v>1716</v>
      </c>
      <c r="AJ91" s="1" t="s">
        <v>3</v>
      </c>
      <c r="AK91" s="1" t="s">
        <v>3</v>
      </c>
      <c r="AL91" s="1" t="s">
        <v>3</v>
      </c>
      <c r="AM91" s="1" t="s">
        <v>3</v>
      </c>
      <c r="AN91" s="1" t="s">
        <v>3</v>
      </c>
      <c r="AO91" s="1" t="s">
        <v>3</v>
      </c>
      <c r="AP91" s="1" t="s">
        <v>3</v>
      </c>
      <c r="AQ91" s="1" t="s">
        <v>3</v>
      </c>
      <c r="AR91" s="1" t="s">
        <v>3</v>
      </c>
      <c r="AS91" s="1" t="s">
        <v>3</v>
      </c>
      <c r="AT91" s="1" t="s">
        <v>3</v>
      </c>
      <c r="AU91" s="168" t="s">
        <v>3</v>
      </c>
      <c r="AV91" s="169" t="s">
        <v>1717</v>
      </c>
    </row>
    <row r="92" spans="1:48" ht="105">
      <c r="A92" s="1" t="s">
        <v>1547</v>
      </c>
      <c r="B92" s="1" t="s">
        <v>1506</v>
      </c>
      <c r="C92" s="1" t="s">
        <v>3</v>
      </c>
      <c r="D92" s="1" t="s">
        <v>2151</v>
      </c>
      <c r="E92" s="4">
        <v>1973</v>
      </c>
      <c r="F92" s="1" t="s">
        <v>16</v>
      </c>
      <c r="G92" s="1" t="s">
        <v>2152</v>
      </c>
      <c r="H92" s="1" t="s">
        <v>2151</v>
      </c>
      <c r="I92" s="1" t="s">
        <v>1707</v>
      </c>
      <c r="J92" s="3" t="s">
        <v>2</v>
      </c>
      <c r="K92" s="3" t="s">
        <v>3</v>
      </c>
      <c r="L92" s="1" t="s">
        <v>2153</v>
      </c>
      <c r="M92" s="1" t="s">
        <v>1553</v>
      </c>
      <c r="N92" s="1" t="s">
        <v>1506</v>
      </c>
      <c r="O92" s="1" t="s">
        <v>1709</v>
      </c>
      <c r="P92" s="1" t="s">
        <v>2154</v>
      </c>
      <c r="Q92" s="3" t="s">
        <v>1711</v>
      </c>
      <c r="R92" s="162">
        <v>6516.67</v>
      </c>
      <c r="S92" s="4">
        <v>4879.5600000000004</v>
      </c>
      <c r="T92" s="3" t="s">
        <v>1712</v>
      </c>
      <c r="U92" s="1" t="s">
        <v>2153</v>
      </c>
      <c r="V92" s="1" t="s">
        <v>2152</v>
      </c>
      <c r="W92" s="4">
        <v>115772</v>
      </c>
      <c r="X92" s="1" t="s">
        <v>3</v>
      </c>
      <c r="Y92" s="1" t="s">
        <v>3</v>
      </c>
      <c r="Z92" s="4">
        <v>1</v>
      </c>
      <c r="AA92" s="1" t="s">
        <v>1555</v>
      </c>
      <c r="AB92" s="1" t="s">
        <v>1713</v>
      </c>
      <c r="AC92" s="1" t="s">
        <v>1714</v>
      </c>
      <c r="AD92" s="1" t="s">
        <v>3</v>
      </c>
      <c r="AE92" s="1" t="s">
        <v>1557</v>
      </c>
      <c r="AF92" s="1" t="s">
        <v>1558</v>
      </c>
      <c r="AG92" s="1" t="s">
        <v>2155</v>
      </c>
      <c r="AH92" s="1" t="s">
        <v>1716</v>
      </c>
      <c r="AI92" s="1" t="s">
        <v>1716</v>
      </c>
      <c r="AJ92" s="1" t="s">
        <v>3</v>
      </c>
      <c r="AK92" s="1" t="s">
        <v>3</v>
      </c>
      <c r="AL92" s="1" t="s">
        <v>3</v>
      </c>
      <c r="AM92" s="1" t="s">
        <v>3</v>
      </c>
      <c r="AN92" s="1" t="s">
        <v>3</v>
      </c>
      <c r="AO92" s="1" t="s">
        <v>3</v>
      </c>
      <c r="AP92" s="1" t="s">
        <v>3</v>
      </c>
      <c r="AQ92" s="1" t="s">
        <v>3</v>
      </c>
      <c r="AR92" s="1" t="s">
        <v>3</v>
      </c>
      <c r="AS92" s="1" t="s">
        <v>3</v>
      </c>
      <c r="AT92" s="1" t="s">
        <v>3</v>
      </c>
      <c r="AU92" s="168" t="s">
        <v>3</v>
      </c>
      <c r="AV92" s="169" t="s">
        <v>1717</v>
      </c>
    </row>
    <row r="93" spans="1:48" ht="135">
      <c r="A93" s="1" t="s">
        <v>1547</v>
      </c>
      <c r="B93" s="1" t="s">
        <v>1506</v>
      </c>
      <c r="C93" s="1" t="s">
        <v>3</v>
      </c>
      <c r="D93" s="1" t="s">
        <v>2156</v>
      </c>
      <c r="E93" s="4">
        <v>1976</v>
      </c>
      <c r="F93" s="1" t="s">
        <v>16</v>
      </c>
      <c r="G93" s="1" t="s">
        <v>2157</v>
      </c>
      <c r="H93" s="1" t="s">
        <v>2156</v>
      </c>
      <c r="I93" s="1" t="s">
        <v>1707</v>
      </c>
      <c r="J93" s="3" t="s">
        <v>2</v>
      </c>
      <c r="K93" s="3" t="s">
        <v>3</v>
      </c>
      <c r="L93" s="1" t="s">
        <v>2158</v>
      </c>
      <c r="M93" s="1" t="s">
        <v>1553</v>
      </c>
      <c r="N93" s="1" t="s">
        <v>1506</v>
      </c>
      <c r="O93" s="1" t="s">
        <v>1709</v>
      </c>
      <c r="P93" s="1" t="s">
        <v>2159</v>
      </c>
      <c r="Q93" s="3" t="s">
        <v>1711</v>
      </c>
      <c r="R93" s="162">
        <v>6429.51</v>
      </c>
      <c r="S93" s="4">
        <v>4814.34</v>
      </c>
      <c r="T93" s="3" t="s">
        <v>1712</v>
      </c>
      <c r="U93" s="1" t="s">
        <v>2158</v>
      </c>
      <c r="V93" s="1" t="s">
        <v>2157</v>
      </c>
      <c r="W93" s="4">
        <v>115775</v>
      </c>
      <c r="X93" s="1" t="s">
        <v>3</v>
      </c>
      <c r="Y93" s="1" t="s">
        <v>3</v>
      </c>
      <c r="Z93" s="4">
        <v>1</v>
      </c>
      <c r="AA93" s="1" t="s">
        <v>1555</v>
      </c>
      <c r="AB93" s="1" t="s">
        <v>1713</v>
      </c>
      <c r="AC93" s="1" t="s">
        <v>1714</v>
      </c>
      <c r="AD93" s="1" t="s">
        <v>3</v>
      </c>
      <c r="AE93" s="1" t="s">
        <v>1557</v>
      </c>
      <c r="AF93" s="1" t="s">
        <v>1558</v>
      </c>
      <c r="AG93" s="1" t="s">
        <v>2160</v>
      </c>
      <c r="AH93" s="1" t="s">
        <v>1716</v>
      </c>
      <c r="AI93" s="1" t="s">
        <v>1716</v>
      </c>
      <c r="AJ93" s="1" t="s">
        <v>3</v>
      </c>
      <c r="AK93" s="1" t="s">
        <v>3</v>
      </c>
      <c r="AL93" s="1" t="s">
        <v>3</v>
      </c>
      <c r="AM93" s="1" t="s">
        <v>3</v>
      </c>
      <c r="AN93" s="1" t="s">
        <v>3</v>
      </c>
      <c r="AO93" s="1" t="s">
        <v>3</v>
      </c>
      <c r="AP93" s="1" t="s">
        <v>3</v>
      </c>
      <c r="AQ93" s="1" t="s">
        <v>3</v>
      </c>
      <c r="AR93" s="1" t="s">
        <v>3</v>
      </c>
      <c r="AS93" s="1" t="s">
        <v>3</v>
      </c>
      <c r="AT93" s="1" t="s">
        <v>3</v>
      </c>
      <c r="AU93" s="168" t="s">
        <v>3</v>
      </c>
      <c r="AV93" s="169" t="s">
        <v>1717</v>
      </c>
    </row>
    <row r="94" spans="1:48" ht="345">
      <c r="A94" s="1" t="s">
        <v>1547</v>
      </c>
      <c r="B94" s="1" t="s">
        <v>1506</v>
      </c>
      <c r="C94" s="1" t="s">
        <v>1</v>
      </c>
      <c r="D94" s="1" t="s">
        <v>2161</v>
      </c>
      <c r="E94" s="4">
        <v>2009</v>
      </c>
      <c r="F94" s="1" t="s">
        <v>16</v>
      </c>
      <c r="G94" s="1" t="s">
        <v>2162</v>
      </c>
      <c r="H94" s="1" t="s">
        <v>2161</v>
      </c>
      <c r="I94" s="1" t="s">
        <v>2163</v>
      </c>
      <c r="J94" s="3" t="s">
        <v>2164</v>
      </c>
      <c r="K94" s="3" t="s">
        <v>3</v>
      </c>
      <c r="L94" s="1" t="s">
        <v>2165</v>
      </c>
      <c r="M94" s="1" t="s">
        <v>1553</v>
      </c>
      <c r="N94" s="1" t="s">
        <v>1506</v>
      </c>
      <c r="O94" s="1" t="s">
        <v>1709</v>
      </c>
      <c r="P94" s="1" t="s">
        <v>2166</v>
      </c>
      <c r="Q94" s="3" t="s">
        <v>2167</v>
      </c>
      <c r="R94" s="4">
        <v>5000</v>
      </c>
      <c r="S94" s="4">
        <v>0</v>
      </c>
      <c r="T94" s="3" t="s">
        <v>2164</v>
      </c>
      <c r="U94" s="1" t="s">
        <v>2165</v>
      </c>
      <c r="V94" s="1" t="s">
        <v>2162</v>
      </c>
      <c r="W94" s="4">
        <v>2178045</v>
      </c>
      <c r="X94" s="1" t="s">
        <v>3</v>
      </c>
      <c r="Y94" s="1" t="s">
        <v>3</v>
      </c>
      <c r="Z94" s="4">
        <v>1</v>
      </c>
      <c r="AA94" s="1" t="s">
        <v>1555</v>
      </c>
      <c r="AB94" s="1" t="s">
        <v>1557</v>
      </c>
      <c r="AC94" s="1" t="s">
        <v>2168</v>
      </c>
      <c r="AD94" s="1" t="s">
        <v>2168</v>
      </c>
      <c r="AE94" s="1" t="s">
        <v>1557</v>
      </c>
      <c r="AF94" s="1" t="s">
        <v>1558</v>
      </c>
      <c r="AG94" s="1" t="s">
        <v>1559</v>
      </c>
      <c r="AH94" s="1" t="s">
        <v>1716</v>
      </c>
      <c r="AI94" s="1" t="s">
        <v>2169</v>
      </c>
      <c r="AJ94" s="1" t="s">
        <v>3</v>
      </c>
      <c r="AK94" s="1" t="s">
        <v>3</v>
      </c>
      <c r="AL94" s="1" t="s">
        <v>3</v>
      </c>
      <c r="AM94" s="1" t="s">
        <v>3</v>
      </c>
      <c r="AN94" s="1" t="s">
        <v>3</v>
      </c>
      <c r="AO94" s="1" t="s">
        <v>3</v>
      </c>
      <c r="AP94" s="1" t="s">
        <v>3</v>
      </c>
      <c r="AQ94" s="1" t="s">
        <v>3</v>
      </c>
      <c r="AR94" s="1" t="s">
        <v>3</v>
      </c>
      <c r="AS94" s="1" t="s">
        <v>3</v>
      </c>
      <c r="AT94" s="1" t="s">
        <v>3</v>
      </c>
      <c r="AU94" s="169"/>
      <c r="AV94" s="169" t="s">
        <v>2170</v>
      </c>
    </row>
    <row r="95" spans="1:48" ht="90">
      <c r="A95" s="1" t="s">
        <v>1547</v>
      </c>
      <c r="B95" s="1" t="s">
        <v>1506</v>
      </c>
      <c r="C95" s="1" t="s">
        <v>1</v>
      </c>
      <c r="D95" s="1" t="s">
        <v>2171</v>
      </c>
      <c r="E95" s="4">
        <v>2007</v>
      </c>
      <c r="F95" s="1" t="s">
        <v>16</v>
      </c>
      <c r="G95" s="1" t="s">
        <v>2172</v>
      </c>
      <c r="H95" s="1" t="s">
        <v>2171</v>
      </c>
      <c r="I95" s="1" t="s">
        <v>2173</v>
      </c>
      <c r="J95" s="3" t="s">
        <v>2174</v>
      </c>
      <c r="K95" s="3" t="s">
        <v>3</v>
      </c>
      <c r="L95" s="1" t="s">
        <v>2175</v>
      </c>
      <c r="M95" s="1" t="s">
        <v>1553</v>
      </c>
      <c r="N95" s="1" t="s">
        <v>1506</v>
      </c>
      <c r="O95" s="1" t="s">
        <v>1709</v>
      </c>
      <c r="P95" s="1" t="s">
        <v>2176</v>
      </c>
      <c r="Q95" s="3" t="s">
        <v>2177</v>
      </c>
      <c r="R95" s="4">
        <v>6182.24</v>
      </c>
      <c r="S95" s="4">
        <v>3606.4</v>
      </c>
      <c r="T95" s="3" t="s">
        <v>2174</v>
      </c>
      <c r="U95" s="1" t="s">
        <v>2175</v>
      </c>
      <c r="V95" s="1" t="s">
        <v>2172</v>
      </c>
      <c r="W95" s="4">
        <v>2347001</v>
      </c>
      <c r="X95" s="1" t="s">
        <v>3</v>
      </c>
      <c r="Y95" s="1" t="s">
        <v>3</v>
      </c>
      <c r="Z95" s="4">
        <v>1</v>
      </c>
      <c r="AA95" s="1" t="s">
        <v>1555</v>
      </c>
      <c r="AB95" s="1" t="s">
        <v>1557</v>
      </c>
      <c r="AC95" s="1" t="s">
        <v>2178</v>
      </c>
      <c r="AD95" s="1" t="s">
        <v>3</v>
      </c>
      <c r="AE95" s="1" t="s">
        <v>1557</v>
      </c>
      <c r="AF95" s="1" t="s">
        <v>1558</v>
      </c>
      <c r="AG95" s="1" t="s">
        <v>1559</v>
      </c>
      <c r="AH95" s="1" t="s">
        <v>1716</v>
      </c>
      <c r="AI95" s="1" t="s">
        <v>3</v>
      </c>
      <c r="AJ95" s="1" t="s">
        <v>3</v>
      </c>
      <c r="AK95" s="1" t="s">
        <v>3</v>
      </c>
      <c r="AL95" s="1" t="s">
        <v>3</v>
      </c>
      <c r="AM95" s="1" t="s">
        <v>3</v>
      </c>
      <c r="AN95" s="1" t="s">
        <v>3</v>
      </c>
      <c r="AO95" s="1" t="s">
        <v>3</v>
      </c>
      <c r="AP95" s="1" t="s">
        <v>3</v>
      </c>
      <c r="AQ95" s="1" t="s">
        <v>3</v>
      </c>
      <c r="AR95" s="1" t="s">
        <v>3</v>
      </c>
      <c r="AS95" s="1" t="s">
        <v>3</v>
      </c>
      <c r="AT95" s="1" t="s">
        <v>3</v>
      </c>
      <c r="AU95" s="169"/>
      <c r="AV95" s="169" t="s">
        <v>2179</v>
      </c>
    </row>
    <row r="96" spans="1:48" ht="150">
      <c r="A96" s="1" t="s">
        <v>1547</v>
      </c>
      <c r="B96" s="1" t="s">
        <v>1506</v>
      </c>
      <c r="C96" s="1" t="s">
        <v>1</v>
      </c>
      <c r="D96" s="1" t="s">
        <v>2180</v>
      </c>
      <c r="E96" s="4">
        <v>2010</v>
      </c>
      <c r="F96" s="1" t="s">
        <v>16</v>
      </c>
      <c r="G96" s="1" t="s">
        <v>2181</v>
      </c>
      <c r="H96" s="1" t="s">
        <v>2180</v>
      </c>
      <c r="I96" s="1" t="s">
        <v>2163</v>
      </c>
      <c r="J96" s="3" t="s">
        <v>2182</v>
      </c>
      <c r="K96" s="3" t="s">
        <v>3</v>
      </c>
      <c r="L96" s="1" t="s">
        <v>2183</v>
      </c>
      <c r="M96" s="1" t="s">
        <v>1553</v>
      </c>
      <c r="N96" s="1" t="s">
        <v>1506</v>
      </c>
      <c r="O96" s="1" t="s">
        <v>1709</v>
      </c>
      <c r="P96" s="1" t="s">
        <v>2184</v>
      </c>
      <c r="Q96" s="3" t="s">
        <v>2167</v>
      </c>
      <c r="R96" s="4">
        <v>12968.79</v>
      </c>
      <c r="S96" s="4">
        <v>0</v>
      </c>
      <c r="T96" s="3" t="s">
        <v>2182</v>
      </c>
      <c r="U96" s="1" t="s">
        <v>2185</v>
      </c>
      <c r="V96" s="1" t="s">
        <v>2181</v>
      </c>
      <c r="W96" s="4">
        <v>2372396</v>
      </c>
      <c r="X96" s="1" t="s">
        <v>3</v>
      </c>
      <c r="Y96" s="1" t="s">
        <v>3</v>
      </c>
      <c r="Z96" s="4">
        <v>1</v>
      </c>
      <c r="AA96" s="1" t="s">
        <v>1555</v>
      </c>
      <c r="AB96" s="1" t="s">
        <v>1557</v>
      </c>
      <c r="AC96" s="1" t="s">
        <v>2168</v>
      </c>
      <c r="AD96" s="1" t="s">
        <v>2168</v>
      </c>
      <c r="AE96" s="1" t="s">
        <v>1557</v>
      </c>
      <c r="AF96" s="1" t="s">
        <v>1558</v>
      </c>
      <c r="AG96" s="1" t="s">
        <v>2186</v>
      </c>
      <c r="AH96" s="1" t="s">
        <v>2187</v>
      </c>
      <c r="AI96" s="1" t="s">
        <v>2188</v>
      </c>
      <c r="AJ96" s="1" t="s">
        <v>3</v>
      </c>
      <c r="AK96" s="1" t="s">
        <v>3</v>
      </c>
      <c r="AL96" s="1" t="s">
        <v>3</v>
      </c>
      <c r="AM96" s="1" t="s">
        <v>3</v>
      </c>
      <c r="AN96" s="1" t="s">
        <v>3</v>
      </c>
      <c r="AO96" s="1" t="s">
        <v>3</v>
      </c>
      <c r="AP96" s="1" t="s">
        <v>3</v>
      </c>
      <c r="AQ96" s="1" t="s">
        <v>3</v>
      </c>
      <c r="AR96" s="1" t="s">
        <v>3</v>
      </c>
      <c r="AS96" s="1" t="s">
        <v>3</v>
      </c>
      <c r="AT96" s="1" t="s">
        <v>3</v>
      </c>
      <c r="AU96" s="168" t="s">
        <v>3</v>
      </c>
      <c r="AV96" s="169" t="s">
        <v>2189</v>
      </c>
    </row>
    <row r="97" spans="1:48" ht="120">
      <c r="A97" s="1" t="s">
        <v>1547</v>
      </c>
      <c r="B97" s="1" t="s">
        <v>1553</v>
      </c>
      <c r="C97" s="1" t="s">
        <v>2190</v>
      </c>
      <c r="D97" s="1" t="s">
        <v>2191</v>
      </c>
      <c r="E97" s="4">
        <v>2010</v>
      </c>
      <c r="F97" s="1" t="s">
        <v>16</v>
      </c>
      <c r="G97" s="1" t="s">
        <v>2181</v>
      </c>
      <c r="H97" s="1" t="s">
        <v>2180</v>
      </c>
      <c r="I97" s="1" t="s">
        <v>2163</v>
      </c>
      <c r="J97" s="3" t="s">
        <v>2182</v>
      </c>
      <c r="K97" s="3" t="s">
        <v>3</v>
      </c>
      <c r="L97" s="1" t="s">
        <v>2183</v>
      </c>
      <c r="M97" s="1" t="s">
        <v>1553</v>
      </c>
      <c r="N97" s="1" t="s">
        <v>1506</v>
      </c>
      <c r="O97" s="1" t="s">
        <v>1709</v>
      </c>
      <c r="P97" s="1" t="s">
        <v>2184</v>
      </c>
      <c r="Q97" s="3" t="s">
        <v>2167</v>
      </c>
      <c r="R97" s="4">
        <v>1952</v>
      </c>
      <c r="S97" s="4">
        <v>0</v>
      </c>
      <c r="T97" s="3" t="s">
        <v>2182</v>
      </c>
      <c r="U97" s="1" t="s">
        <v>2192</v>
      </c>
      <c r="V97" s="1" t="s">
        <v>2181</v>
      </c>
      <c r="W97" s="4">
        <v>2372400</v>
      </c>
      <c r="X97" s="1" t="s">
        <v>3</v>
      </c>
      <c r="Y97" s="1" t="s">
        <v>3</v>
      </c>
      <c r="Z97" s="4">
        <v>2</v>
      </c>
      <c r="AA97" s="1" t="s">
        <v>1555</v>
      </c>
      <c r="AB97" s="1" t="s">
        <v>1557</v>
      </c>
      <c r="AC97" s="1" t="s">
        <v>2168</v>
      </c>
      <c r="AD97" s="1" t="s">
        <v>2168</v>
      </c>
      <c r="AE97" s="1" t="s">
        <v>1557</v>
      </c>
      <c r="AF97" s="1" t="s">
        <v>1558</v>
      </c>
      <c r="AG97" s="1" t="s">
        <v>2186</v>
      </c>
      <c r="AH97" s="1" t="s">
        <v>2187</v>
      </c>
      <c r="AI97" s="1" t="s">
        <v>3</v>
      </c>
      <c r="AJ97" s="1" t="s">
        <v>3</v>
      </c>
      <c r="AK97" s="1" t="s">
        <v>3</v>
      </c>
      <c r="AL97" s="1" t="s">
        <v>3</v>
      </c>
      <c r="AM97" s="1" t="s">
        <v>3</v>
      </c>
      <c r="AN97" s="1" t="s">
        <v>3</v>
      </c>
      <c r="AO97" s="1" t="s">
        <v>3</v>
      </c>
      <c r="AP97" s="1" t="s">
        <v>3</v>
      </c>
      <c r="AQ97" s="1" t="s">
        <v>3</v>
      </c>
      <c r="AR97" s="1" t="s">
        <v>3</v>
      </c>
      <c r="AS97" s="1" t="s">
        <v>3</v>
      </c>
      <c r="AT97" s="1" t="s">
        <v>3</v>
      </c>
      <c r="AU97" s="168" t="s">
        <v>3</v>
      </c>
      <c r="AV97" s="169" t="s">
        <v>2193</v>
      </c>
    </row>
    <row r="98" spans="1:48" ht="150">
      <c r="A98" s="1" t="s">
        <v>1547</v>
      </c>
      <c r="B98" s="1" t="s">
        <v>1506</v>
      </c>
      <c r="C98" s="1" t="s">
        <v>1</v>
      </c>
      <c r="D98" s="1" t="s">
        <v>2180</v>
      </c>
      <c r="E98" s="4">
        <v>2010</v>
      </c>
      <c r="F98" s="1" t="s">
        <v>16</v>
      </c>
      <c r="G98" s="1" t="s">
        <v>2194</v>
      </c>
      <c r="H98" s="1" t="s">
        <v>2180</v>
      </c>
      <c r="I98" s="1" t="s">
        <v>2163</v>
      </c>
      <c r="J98" s="3" t="s">
        <v>2182</v>
      </c>
      <c r="K98" s="3" t="s">
        <v>3</v>
      </c>
      <c r="L98" s="1" t="s">
        <v>2183</v>
      </c>
      <c r="M98" s="1" t="s">
        <v>1553</v>
      </c>
      <c r="N98" s="1" t="s">
        <v>1506</v>
      </c>
      <c r="O98" s="1" t="s">
        <v>1709</v>
      </c>
      <c r="P98" s="1" t="s">
        <v>2195</v>
      </c>
      <c r="Q98" s="3" t="s">
        <v>2167</v>
      </c>
      <c r="R98" s="4">
        <v>12968.8</v>
      </c>
      <c r="S98" s="4">
        <v>0</v>
      </c>
      <c r="T98" s="3" t="s">
        <v>2182</v>
      </c>
      <c r="U98" s="1" t="s">
        <v>2196</v>
      </c>
      <c r="V98" s="1" t="s">
        <v>2194</v>
      </c>
      <c r="W98" s="4">
        <v>2372703</v>
      </c>
      <c r="X98" s="1" t="s">
        <v>3</v>
      </c>
      <c r="Y98" s="1" t="s">
        <v>3</v>
      </c>
      <c r="Z98" s="4">
        <v>1</v>
      </c>
      <c r="AA98" s="1" t="s">
        <v>1555</v>
      </c>
      <c r="AB98" s="1" t="s">
        <v>1557</v>
      </c>
      <c r="AC98" s="1" t="s">
        <v>2168</v>
      </c>
      <c r="AD98" s="1" t="s">
        <v>2168</v>
      </c>
      <c r="AE98" s="1" t="s">
        <v>1557</v>
      </c>
      <c r="AF98" s="1" t="s">
        <v>1558</v>
      </c>
      <c r="AG98" s="1" t="s">
        <v>2186</v>
      </c>
      <c r="AH98" s="1" t="s">
        <v>2187</v>
      </c>
      <c r="AI98" s="1" t="s">
        <v>2197</v>
      </c>
      <c r="AJ98" s="1" t="s">
        <v>3</v>
      </c>
      <c r="AK98" s="1" t="s">
        <v>3</v>
      </c>
      <c r="AL98" s="1" t="s">
        <v>3</v>
      </c>
      <c r="AM98" s="1" t="s">
        <v>3</v>
      </c>
      <c r="AN98" s="1" t="s">
        <v>3</v>
      </c>
      <c r="AO98" s="1" t="s">
        <v>3</v>
      </c>
      <c r="AP98" s="1" t="s">
        <v>3</v>
      </c>
      <c r="AQ98" s="1" t="s">
        <v>3</v>
      </c>
      <c r="AR98" s="1" t="s">
        <v>3</v>
      </c>
      <c r="AS98" s="1" t="s">
        <v>3</v>
      </c>
      <c r="AT98" s="1" t="s">
        <v>3</v>
      </c>
      <c r="AU98" s="168" t="s">
        <v>3</v>
      </c>
      <c r="AV98" s="169" t="s">
        <v>2170</v>
      </c>
    </row>
    <row r="99" spans="1:48" ht="120">
      <c r="A99" s="1" t="s">
        <v>1547</v>
      </c>
      <c r="B99" s="1" t="s">
        <v>1553</v>
      </c>
      <c r="C99" s="1" t="s">
        <v>2190</v>
      </c>
      <c r="D99" s="1" t="s">
        <v>2191</v>
      </c>
      <c r="E99" s="4">
        <v>2010</v>
      </c>
      <c r="F99" s="1" t="s">
        <v>16</v>
      </c>
      <c r="G99" s="1" t="s">
        <v>2194</v>
      </c>
      <c r="H99" s="1" t="s">
        <v>2180</v>
      </c>
      <c r="I99" s="1" t="s">
        <v>2163</v>
      </c>
      <c r="J99" s="3" t="s">
        <v>2182</v>
      </c>
      <c r="K99" s="3" t="s">
        <v>3</v>
      </c>
      <c r="L99" s="1" t="s">
        <v>2183</v>
      </c>
      <c r="M99" s="1" t="s">
        <v>1553</v>
      </c>
      <c r="N99" s="1" t="s">
        <v>1506</v>
      </c>
      <c r="O99" s="1" t="s">
        <v>1709</v>
      </c>
      <c r="P99" s="1" t="s">
        <v>2195</v>
      </c>
      <c r="Q99" s="3" t="s">
        <v>2167</v>
      </c>
      <c r="R99" s="4">
        <v>1952</v>
      </c>
      <c r="S99" s="4">
        <v>0</v>
      </c>
      <c r="T99" s="3" t="s">
        <v>2182</v>
      </c>
      <c r="U99" s="1" t="s">
        <v>2198</v>
      </c>
      <c r="V99" s="1" t="s">
        <v>2194</v>
      </c>
      <c r="W99" s="4">
        <v>2372705</v>
      </c>
      <c r="X99" s="1" t="s">
        <v>3</v>
      </c>
      <c r="Y99" s="1" t="s">
        <v>3</v>
      </c>
      <c r="Z99" s="4">
        <v>2</v>
      </c>
      <c r="AA99" s="1" t="s">
        <v>1555</v>
      </c>
      <c r="AB99" s="1" t="s">
        <v>1557</v>
      </c>
      <c r="AC99" s="1" t="s">
        <v>2168</v>
      </c>
      <c r="AD99" s="1" t="s">
        <v>2168</v>
      </c>
      <c r="AE99" s="1" t="s">
        <v>1557</v>
      </c>
      <c r="AF99" s="1" t="s">
        <v>1558</v>
      </c>
      <c r="AG99" s="1" t="s">
        <v>2199</v>
      </c>
      <c r="AH99" s="1" t="s">
        <v>2187</v>
      </c>
      <c r="AI99" s="1" t="s">
        <v>3</v>
      </c>
      <c r="AJ99" s="1" t="s">
        <v>3</v>
      </c>
      <c r="AK99" s="1" t="s">
        <v>3</v>
      </c>
      <c r="AL99" s="1" t="s">
        <v>3</v>
      </c>
      <c r="AM99" s="1" t="s">
        <v>3</v>
      </c>
      <c r="AN99" s="1" t="s">
        <v>3</v>
      </c>
      <c r="AO99" s="1" t="s">
        <v>3</v>
      </c>
      <c r="AP99" s="1" t="s">
        <v>3</v>
      </c>
      <c r="AQ99" s="1" t="s">
        <v>3</v>
      </c>
      <c r="AR99" s="1" t="s">
        <v>3</v>
      </c>
      <c r="AS99" s="1" t="s">
        <v>3</v>
      </c>
      <c r="AT99" s="1" t="s">
        <v>3</v>
      </c>
      <c r="AU99" s="168" t="s">
        <v>3</v>
      </c>
      <c r="AV99" s="169" t="s">
        <v>2193</v>
      </c>
    </row>
    <row r="100" spans="1:48" ht="330">
      <c r="A100" s="1" t="s">
        <v>1547</v>
      </c>
      <c r="B100" s="1" t="s">
        <v>1506</v>
      </c>
      <c r="C100" s="1" t="s">
        <v>1</v>
      </c>
      <c r="D100" s="1" t="s">
        <v>2200</v>
      </c>
      <c r="E100" s="4">
        <v>2011</v>
      </c>
      <c r="F100" s="1" t="s">
        <v>16</v>
      </c>
      <c r="G100" s="1" t="s">
        <v>2201</v>
      </c>
      <c r="H100" s="1" t="s">
        <v>2202</v>
      </c>
      <c r="I100" s="1" t="s">
        <v>2203</v>
      </c>
      <c r="J100" s="3" t="s">
        <v>2204</v>
      </c>
      <c r="K100" s="3" t="s">
        <v>3</v>
      </c>
      <c r="L100" s="1" t="s">
        <v>2205</v>
      </c>
      <c r="M100" s="1" t="s">
        <v>1553</v>
      </c>
      <c r="N100" s="1" t="s">
        <v>1506</v>
      </c>
      <c r="O100" s="1" t="s">
        <v>1709</v>
      </c>
      <c r="P100" s="1" t="s">
        <v>2206</v>
      </c>
      <c r="Q100" s="3" t="s">
        <v>2167</v>
      </c>
      <c r="R100" s="162">
        <v>18972.04</v>
      </c>
      <c r="S100" s="4">
        <v>0</v>
      </c>
      <c r="T100" s="3" t="s">
        <v>2204</v>
      </c>
      <c r="U100" s="1" t="s">
        <v>2207</v>
      </c>
      <c r="V100" s="1" t="s">
        <v>2201</v>
      </c>
      <c r="W100" s="4">
        <v>2622518</v>
      </c>
      <c r="X100" s="1" t="s">
        <v>3</v>
      </c>
      <c r="Y100" s="1" t="s">
        <v>3</v>
      </c>
      <c r="Z100" s="4">
        <v>1</v>
      </c>
      <c r="AA100" s="1" t="s">
        <v>1555</v>
      </c>
      <c r="AB100" s="1" t="s">
        <v>2208</v>
      </c>
      <c r="AC100" s="1" t="s">
        <v>2168</v>
      </c>
      <c r="AD100" s="1" t="s">
        <v>2168</v>
      </c>
      <c r="AE100" s="1" t="s">
        <v>1557</v>
      </c>
      <c r="AF100" s="1" t="s">
        <v>1558</v>
      </c>
      <c r="AG100" s="1" t="s">
        <v>2209</v>
      </c>
      <c r="AH100" s="1" t="s">
        <v>1716</v>
      </c>
      <c r="AI100" s="1" t="s">
        <v>3</v>
      </c>
      <c r="AJ100" s="1" t="s">
        <v>3</v>
      </c>
      <c r="AK100" s="1" t="s">
        <v>3</v>
      </c>
      <c r="AL100" s="1" t="s">
        <v>3</v>
      </c>
      <c r="AM100" s="1" t="s">
        <v>3</v>
      </c>
      <c r="AN100" s="1" t="s">
        <v>3</v>
      </c>
      <c r="AO100" s="1" t="s">
        <v>3</v>
      </c>
      <c r="AP100" s="1" t="s">
        <v>3</v>
      </c>
      <c r="AQ100" s="1" t="s">
        <v>3</v>
      </c>
      <c r="AR100" s="1" t="s">
        <v>3</v>
      </c>
      <c r="AS100" s="1" t="s">
        <v>3</v>
      </c>
      <c r="AT100" s="1" t="s">
        <v>3</v>
      </c>
      <c r="AU100" s="168" t="s">
        <v>3</v>
      </c>
      <c r="AV100" s="169" t="s">
        <v>2210</v>
      </c>
    </row>
    <row r="101" spans="1:48" ht="409.5">
      <c r="A101" s="1" t="s">
        <v>1547</v>
      </c>
      <c r="B101" s="1" t="s">
        <v>1506</v>
      </c>
      <c r="C101" s="1" t="s">
        <v>1</v>
      </c>
      <c r="D101" s="1" t="s">
        <v>2211</v>
      </c>
      <c r="E101" s="4">
        <v>2011</v>
      </c>
      <c r="F101" s="1" t="s">
        <v>16</v>
      </c>
      <c r="G101" s="1" t="s">
        <v>2212</v>
      </c>
      <c r="H101" s="1" t="s">
        <v>2213</v>
      </c>
      <c r="I101" s="1" t="s">
        <v>2214</v>
      </c>
      <c r="J101" s="3" t="s">
        <v>2204</v>
      </c>
      <c r="K101" s="3" t="s">
        <v>3</v>
      </c>
      <c r="L101" s="1" t="s">
        <v>2215</v>
      </c>
      <c r="M101" s="1" t="s">
        <v>1553</v>
      </c>
      <c r="N101" s="1" t="s">
        <v>1506</v>
      </c>
      <c r="O101" s="1" t="s">
        <v>1709</v>
      </c>
      <c r="P101" s="1" t="s">
        <v>2216</v>
      </c>
      <c r="Q101" s="3" t="s">
        <v>2167</v>
      </c>
      <c r="R101" s="162">
        <v>393139.23</v>
      </c>
      <c r="S101" s="4">
        <v>0</v>
      </c>
      <c r="T101" s="3" t="s">
        <v>2204</v>
      </c>
      <c r="U101" s="1" t="s">
        <v>2217</v>
      </c>
      <c r="V101" s="1" t="s">
        <v>2212</v>
      </c>
      <c r="W101" s="4">
        <v>2623141</v>
      </c>
      <c r="X101" s="1" t="s">
        <v>3</v>
      </c>
      <c r="Y101" s="1" t="s">
        <v>3</v>
      </c>
      <c r="Z101" s="4">
        <v>1</v>
      </c>
      <c r="AA101" s="1" t="s">
        <v>1555</v>
      </c>
      <c r="AB101" s="1" t="s">
        <v>2208</v>
      </c>
      <c r="AC101" s="1" t="s">
        <v>2168</v>
      </c>
      <c r="AD101" s="1" t="s">
        <v>2168</v>
      </c>
      <c r="AE101" s="1" t="s">
        <v>1557</v>
      </c>
      <c r="AF101" s="1" t="s">
        <v>1558</v>
      </c>
      <c r="AG101" s="1" t="s">
        <v>2209</v>
      </c>
      <c r="AH101" s="1" t="s">
        <v>1716</v>
      </c>
      <c r="AI101" s="1" t="s">
        <v>3</v>
      </c>
      <c r="AJ101" s="1" t="s">
        <v>3</v>
      </c>
      <c r="AK101" s="1" t="s">
        <v>3</v>
      </c>
      <c r="AL101" s="1" t="s">
        <v>3</v>
      </c>
      <c r="AM101" s="1" t="s">
        <v>3</v>
      </c>
      <c r="AN101" s="1" t="s">
        <v>3</v>
      </c>
      <c r="AO101" s="1" t="s">
        <v>3</v>
      </c>
      <c r="AP101" s="1" t="s">
        <v>3</v>
      </c>
      <c r="AQ101" s="1" t="s">
        <v>3</v>
      </c>
      <c r="AR101" s="1" t="s">
        <v>3</v>
      </c>
      <c r="AS101" s="1" t="s">
        <v>3</v>
      </c>
      <c r="AT101" s="1" t="s">
        <v>3</v>
      </c>
      <c r="AU101" s="168" t="s">
        <v>3</v>
      </c>
      <c r="AV101" s="169" t="s">
        <v>2218</v>
      </c>
    </row>
    <row r="102" spans="1:48" ht="409.5">
      <c r="A102" s="1" t="s">
        <v>1547</v>
      </c>
      <c r="B102" s="1" t="s">
        <v>1506</v>
      </c>
      <c r="C102" s="1" t="s">
        <v>1</v>
      </c>
      <c r="D102" s="1" t="s">
        <v>2219</v>
      </c>
      <c r="E102" s="4">
        <v>2011</v>
      </c>
      <c r="F102" s="1" t="s">
        <v>16</v>
      </c>
      <c r="G102" s="1" t="s">
        <v>2220</v>
      </c>
      <c r="H102" s="1" t="s">
        <v>2221</v>
      </c>
      <c r="I102" s="1" t="s">
        <v>2214</v>
      </c>
      <c r="J102" s="3" t="s">
        <v>2204</v>
      </c>
      <c r="K102" s="3" t="s">
        <v>3</v>
      </c>
      <c r="L102" s="1" t="s">
        <v>2222</v>
      </c>
      <c r="M102" s="1" t="s">
        <v>1553</v>
      </c>
      <c r="N102" s="1" t="s">
        <v>1506</v>
      </c>
      <c r="O102" s="1" t="s">
        <v>1709</v>
      </c>
      <c r="P102" s="1" t="s">
        <v>2223</v>
      </c>
      <c r="Q102" s="3" t="s">
        <v>2167</v>
      </c>
      <c r="R102" s="162">
        <v>504272.27</v>
      </c>
      <c r="S102" s="4">
        <v>0</v>
      </c>
      <c r="T102" s="3" t="s">
        <v>2204</v>
      </c>
      <c r="U102" s="1" t="s">
        <v>2224</v>
      </c>
      <c r="V102" s="1" t="s">
        <v>2220</v>
      </c>
      <c r="W102" s="4">
        <v>2626409</v>
      </c>
      <c r="X102" s="1" t="s">
        <v>3</v>
      </c>
      <c r="Y102" s="1" t="s">
        <v>3</v>
      </c>
      <c r="Z102" s="4">
        <v>1</v>
      </c>
      <c r="AA102" s="1" t="s">
        <v>1555</v>
      </c>
      <c r="AB102" s="1" t="s">
        <v>2208</v>
      </c>
      <c r="AC102" s="1" t="s">
        <v>2168</v>
      </c>
      <c r="AD102" s="1" t="s">
        <v>2168</v>
      </c>
      <c r="AE102" s="1" t="s">
        <v>1557</v>
      </c>
      <c r="AF102" s="1" t="s">
        <v>1558</v>
      </c>
      <c r="AG102" s="1" t="s">
        <v>2209</v>
      </c>
      <c r="AH102" s="1" t="s">
        <v>1716</v>
      </c>
      <c r="AI102" s="1" t="s">
        <v>3</v>
      </c>
      <c r="AJ102" s="1" t="s">
        <v>3</v>
      </c>
      <c r="AK102" s="1" t="s">
        <v>3</v>
      </c>
      <c r="AL102" s="1" t="s">
        <v>3</v>
      </c>
      <c r="AM102" s="1" t="s">
        <v>3</v>
      </c>
      <c r="AN102" s="1" t="s">
        <v>3</v>
      </c>
      <c r="AO102" s="1" t="s">
        <v>3</v>
      </c>
      <c r="AP102" s="1" t="s">
        <v>3</v>
      </c>
      <c r="AQ102" s="1" t="s">
        <v>3</v>
      </c>
      <c r="AR102" s="1" t="s">
        <v>3</v>
      </c>
      <c r="AS102" s="1" t="s">
        <v>3</v>
      </c>
      <c r="AT102" s="1" t="s">
        <v>3</v>
      </c>
      <c r="AU102" s="168" t="s">
        <v>3</v>
      </c>
      <c r="AV102" s="169" t="s">
        <v>2225</v>
      </c>
    </row>
    <row r="103" spans="1:48" ht="375">
      <c r="A103" s="1" t="s">
        <v>1547</v>
      </c>
      <c r="B103" s="1" t="s">
        <v>1506</v>
      </c>
      <c r="C103" s="1" t="s">
        <v>1</v>
      </c>
      <c r="D103" s="1" t="s">
        <v>2226</v>
      </c>
      <c r="E103" s="4">
        <v>2011</v>
      </c>
      <c r="F103" s="1" t="s">
        <v>16</v>
      </c>
      <c r="G103" s="1" t="s">
        <v>2227</v>
      </c>
      <c r="H103" s="1" t="s">
        <v>2228</v>
      </c>
      <c r="I103" s="1" t="s">
        <v>2214</v>
      </c>
      <c r="J103" s="3" t="s">
        <v>2204</v>
      </c>
      <c r="K103" s="3" t="s">
        <v>3</v>
      </c>
      <c r="L103" s="1" t="s">
        <v>2229</v>
      </c>
      <c r="M103" s="1" t="s">
        <v>1553</v>
      </c>
      <c r="N103" s="1" t="s">
        <v>1506</v>
      </c>
      <c r="O103" s="1" t="s">
        <v>1709</v>
      </c>
      <c r="P103" s="1" t="s">
        <v>2230</v>
      </c>
      <c r="Q103" s="3" t="s">
        <v>2167</v>
      </c>
      <c r="R103" s="162">
        <v>68294.539999999994</v>
      </c>
      <c r="S103" s="4">
        <v>0</v>
      </c>
      <c r="T103" s="3" t="s">
        <v>2204</v>
      </c>
      <c r="U103" s="1" t="s">
        <v>2231</v>
      </c>
      <c r="V103" s="1" t="s">
        <v>2227</v>
      </c>
      <c r="W103" s="4">
        <v>2623087</v>
      </c>
      <c r="X103" s="1" t="s">
        <v>3</v>
      </c>
      <c r="Y103" s="1" t="s">
        <v>3</v>
      </c>
      <c r="Z103" s="4">
        <v>1</v>
      </c>
      <c r="AA103" s="1" t="s">
        <v>1555</v>
      </c>
      <c r="AB103" s="1" t="s">
        <v>2208</v>
      </c>
      <c r="AC103" s="1" t="s">
        <v>2168</v>
      </c>
      <c r="AD103" s="1" t="s">
        <v>2168</v>
      </c>
      <c r="AE103" s="1" t="s">
        <v>1557</v>
      </c>
      <c r="AF103" s="1" t="s">
        <v>1558</v>
      </c>
      <c r="AG103" s="1" t="s">
        <v>2209</v>
      </c>
      <c r="AH103" s="1" t="s">
        <v>1716</v>
      </c>
      <c r="AI103" s="1" t="s">
        <v>3</v>
      </c>
      <c r="AJ103" s="1" t="s">
        <v>3</v>
      </c>
      <c r="AK103" s="1" t="s">
        <v>3</v>
      </c>
      <c r="AL103" s="1" t="s">
        <v>3</v>
      </c>
      <c r="AM103" s="1" t="s">
        <v>3</v>
      </c>
      <c r="AN103" s="1" t="s">
        <v>3</v>
      </c>
      <c r="AO103" s="1" t="s">
        <v>3</v>
      </c>
      <c r="AP103" s="1" t="s">
        <v>3</v>
      </c>
      <c r="AQ103" s="1" t="s">
        <v>3</v>
      </c>
      <c r="AR103" s="1" t="s">
        <v>3</v>
      </c>
      <c r="AS103" s="1" t="s">
        <v>3</v>
      </c>
      <c r="AT103" s="1" t="s">
        <v>3</v>
      </c>
      <c r="AU103" s="168" t="s">
        <v>3</v>
      </c>
      <c r="AV103" s="169" t="s">
        <v>2232</v>
      </c>
    </row>
    <row r="104" spans="1:48" ht="150">
      <c r="A104" s="1" t="s">
        <v>1547</v>
      </c>
      <c r="B104" s="1" t="s">
        <v>1506</v>
      </c>
      <c r="C104" s="1" t="s">
        <v>3</v>
      </c>
      <c r="D104" s="1" t="s">
        <v>2233</v>
      </c>
      <c r="E104" s="4">
        <v>1997</v>
      </c>
      <c r="F104" s="1" t="s">
        <v>16</v>
      </c>
      <c r="G104" s="1" t="s">
        <v>2234</v>
      </c>
      <c r="H104" s="1" t="s">
        <v>2233</v>
      </c>
      <c r="I104" s="1" t="s">
        <v>2235</v>
      </c>
      <c r="J104" s="3" t="s">
        <v>2</v>
      </c>
      <c r="K104" s="3" t="s">
        <v>3</v>
      </c>
      <c r="L104" s="1" t="s">
        <v>2236</v>
      </c>
      <c r="M104" s="1" t="s">
        <v>1553</v>
      </c>
      <c r="N104" s="1" t="s">
        <v>1506</v>
      </c>
      <c r="O104" s="1" t="s">
        <v>1709</v>
      </c>
      <c r="P104" s="1" t="s">
        <v>2237</v>
      </c>
      <c r="Q104" s="3" t="s">
        <v>2167</v>
      </c>
      <c r="R104" s="162">
        <v>4003430.81</v>
      </c>
      <c r="S104" s="4">
        <v>850297.01</v>
      </c>
      <c r="T104" s="3" t="s">
        <v>1820</v>
      </c>
      <c r="U104" s="1" t="s">
        <v>2238</v>
      </c>
      <c r="V104" s="1" t="s">
        <v>2234</v>
      </c>
      <c r="W104" s="4">
        <v>116702</v>
      </c>
      <c r="X104" s="1" t="s">
        <v>3</v>
      </c>
      <c r="Y104" s="1" t="s">
        <v>3</v>
      </c>
      <c r="Z104" s="4">
        <v>1</v>
      </c>
      <c r="AA104" s="1" t="s">
        <v>1555</v>
      </c>
      <c r="AB104" s="1" t="s">
        <v>2239</v>
      </c>
      <c r="AC104" s="1" t="s">
        <v>2168</v>
      </c>
      <c r="AD104" s="1" t="s">
        <v>2168</v>
      </c>
      <c r="AE104" s="1" t="s">
        <v>1557</v>
      </c>
      <c r="AF104" s="1" t="s">
        <v>1558</v>
      </c>
      <c r="AG104" s="1" t="s">
        <v>2209</v>
      </c>
      <c r="AH104" s="1" t="s">
        <v>1716</v>
      </c>
      <c r="AI104" s="1" t="s">
        <v>1716</v>
      </c>
      <c r="AJ104" s="1" t="s">
        <v>3</v>
      </c>
      <c r="AK104" s="1" t="s">
        <v>3</v>
      </c>
      <c r="AL104" s="1" t="s">
        <v>3</v>
      </c>
      <c r="AM104" s="1" t="s">
        <v>3</v>
      </c>
      <c r="AN104" s="1" t="s">
        <v>3</v>
      </c>
      <c r="AO104" s="1" t="s">
        <v>3</v>
      </c>
      <c r="AP104" s="1" t="s">
        <v>3</v>
      </c>
      <c r="AQ104" s="1" t="s">
        <v>3</v>
      </c>
      <c r="AR104" s="1" t="s">
        <v>3</v>
      </c>
      <c r="AS104" s="1" t="s">
        <v>3</v>
      </c>
      <c r="AT104" s="1" t="s">
        <v>3</v>
      </c>
      <c r="AU104" s="168" t="s">
        <v>3</v>
      </c>
      <c r="AV104" s="169" t="s">
        <v>2240</v>
      </c>
    </row>
    <row r="105" spans="1:48" ht="409.5">
      <c r="A105" s="1" t="s">
        <v>1547</v>
      </c>
      <c r="B105" s="1" t="s">
        <v>1553</v>
      </c>
      <c r="C105" s="1" t="s">
        <v>2190</v>
      </c>
      <c r="D105" s="1" t="s">
        <v>2241</v>
      </c>
      <c r="E105" s="4">
        <v>2011</v>
      </c>
      <c r="F105" s="1" t="s">
        <v>16</v>
      </c>
      <c r="G105" s="1" t="s">
        <v>2234</v>
      </c>
      <c r="H105" s="1" t="s">
        <v>2233</v>
      </c>
      <c r="I105" s="1" t="s">
        <v>2235</v>
      </c>
      <c r="J105" s="3" t="s">
        <v>2</v>
      </c>
      <c r="K105" s="3" t="s">
        <v>3</v>
      </c>
      <c r="L105" s="1" t="s">
        <v>2236</v>
      </c>
      <c r="M105" s="1" t="s">
        <v>1553</v>
      </c>
      <c r="N105" s="1" t="s">
        <v>1506</v>
      </c>
      <c r="O105" s="1" t="s">
        <v>1709</v>
      </c>
      <c r="P105" s="1" t="s">
        <v>2237</v>
      </c>
      <c r="Q105" s="3" t="s">
        <v>2167</v>
      </c>
      <c r="R105" s="162">
        <v>1025884.2</v>
      </c>
      <c r="S105" s="4">
        <v>0</v>
      </c>
      <c r="T105" s="3" t="s">
        <v>2242</v>
      </c>
      <c r="U105" s="1" t="s">
        <v>2243</v>
      </c>
      <c r="V105" s="1" t="s">
        <v>2234</v>
      </c>
      <c r="W105" s="4">
        <v>2617672</v>
      </c>
      <c r="X105" s="1" t="s">
        <v>3</v>
      </c>
      <c r="Y105" s="1" t="s">
        <v>3</v>
      </c>
      <c r="Z105" s="4">
        <v>0</v>
      </c>
      <c r="AA105" s="1" t="s">
        <v>3</v>
      </c>
      <c r="AB105" s="1" t="s">
        <v>2239</v>
      </c>
      <c r="AC105" s="1" t="s">
        <v>2168</v>
      </c>
      <c r="AD105" s="1" t="s">
        <v>2168</v>
      </c>
      <c r="AE105" s="1" t="s">
        <v>1557</v>
      </c>
      <c r="AF105" s="1" t="s">
        <v>1558</v>
      </c>
      <c r="AG105" s="1" t="s">
        <v>2209</v>
      </c>
      <c r="AH105" s="1" t="s">
        <v>1716</v>
      </c>
      <c r="AI105" s="1" t="s">
        <v>3</v>
      </c>
      <c r="AJ105" s="1" t="s">
        <v>3</v>
      </c>
      <c r="AK105" s="1" t="s">
        <v>3</v>
      </c>
      <c r="AL105" s="1" t="s">
        <v>3</v>
      </c>
      <c r="AM105" s="1" t="s">
        <v>3</v>
      </c>
      <c r="AN105" s="1" t="s">
        <v>3</v>
      </c>
      <c r="AO105" s="1" t="s">
        <v>3</v>
      </c>
      <c r="AP105" s="1" t="s">
        <v>3</v>
      </c>
      <c r="AQ105" s="1" t="s">
        <v>3</v>
      </c>
      <c r="AR105" s="1" t="s">
        <v>3</v>
      </c>
      <c r="AS105" s="1" t="s">
        <v>3</v>
      </c>
      <c r="AT105" s="1" t="s">
        <v>3</v>
      </c>
      <c r="AU105" s="168" t="s">
        <v>3</v>
      </c>
      <c r="AV105" s="169" t="s">
        <v>2244</v>
      </c>
    </row>
    <row r="106" spans="1:48" ht="409.5">
      <c r="A106" s="1" t="s">
        <v>1547</v>
      </c>
      <c r="B106" s="1" t="s">
        <v>1553</v>
      </c>
      <c r="C106" s="1" t="s">
        <v>2190</v>
      </c>
      <c r="D106" s="1" t="s">
        <v>2245</v>
      </c>
      <c r="E106" s="4">
        <v>2011</v>
      </c>
      <c r="F106" s="1" t="s">
        <v>16</v>
      </c>
      <c r="G106" s="1" t="s">
        <v>2234</v>
      </c>
      <c r="H106" s="1" t="s">
        <v>2233</v>
      </c>
      <c r="I106" s="1" t="s">
        <v>2235</v>
      </c>
      <c r="J106" s="3" t="s">
        <v>2</v>
      </c>
      <c r="K106" s="3" t="s">
        <v>3</v>
      </c>
      <c r="L106" s="1" t="s">
        <v>2236</v>
      </c>
      <c r="M106" s="1" t="s">
        <v>1553</v>
      </c>
      <c r="N106" s="1" t="s">
        <v>1506</v>
      </c>
      <c r="O106" s="1" t="s">
        <v>1709</v>
      </c>
      <c r="P106" s="1" t="s">
        <v>2237</v>
      </c>
      <c r="Q106" s="3" t="s">
        <v>2167</v>
      </c>
      <c r="R106" s="162">
        <v>415710.94</v>
      </c>
      <c r="S106" s="4">
        <v>0</v>
      </c>
      <c r="T106" s="3" t="s">
        <v>2246</v>
      </c>
      <c r="U106" s="1" t="s">
        <v>2247</v>
      </c>
      <c r="V106" s="1" t="s">
        <v>2234</v>
      </c>
      <c r="W106" s="4">
        <v>2618023</v>
      </c>
      <c r="X106" s="1" t="s">
        <v>3</v>
      </c>
      <c r="Y106" s="1" t="s">
        <v>3</v>
      </c>
      <c r="Z106" s="4">
        <v>0</v>
      </c>
      <c r="AA106" s="1" t="s">
        <v>3</v>
      </c>
      <c r="AB106" s="1" t="s">
        <v>2239</v>
      </c>
      <c r="AC106" s="1" t="s">
        <v>2168</v>
      </c>
      <c r="AD106" s="1" t="s">
        <v>2168</v>
      </c>
      <c r="AE106" s="1" t="s">
        <v>1557</v>
      </c>
      <c r="AF106" s="1" t="s">
        <v>1558</v>
      </c>
      <c r="AG106" s="1" t="s">
        <v>2209</v>
      </c>
      <c r="AH106" s="1" t="s">
        <v>1716</v>
      </c>
      <c r="AI106" s="1" t="s">
        <v>3</v>
      </c>
      <c r="AJ106" s="1" t="s">
        <v>3</v>
      </c>
      <c r="AK106" s="1" t="s">
        <v>3</v>
      </c>
      <c r="AL106" s="1" t="s">
        <v>3</v>
      </c>
      <c r="AM106" s="1" t="s">
        <v>3</v>
      </c>
      <c r="AN106" s="1" t="s">
        <v>3</v>
      </c>
      <c r="AO106" s="1" t="s">
        <v>3</v>
      </c>
      <c r="AP106" s="1" t="s">
        <v>3</v>
      </c>
      <c r="AQ106" s="1" t="s">
        <v>3</v>
      </c>
      <c r="AR106" s="1" t="s">
        <v>3</v>
      </c>
      <c r="AS106" s="1" t="s">
        <v>3</v>
      </c>
      <c r="AT106" s="1" t="s">
        <v>3</v>
      </c>
      <c r="AU106" s="168" t="s">
        <v>3</v>
      </c>
      <c r="AV106" s="167" t="s">
        <v>2244</v>
      </c>
    </row>
    <row r="107" spans="1:48" ht="105">
      <c r="A107" s="1" t="s">
        <v>1547</v>
      </c>
      <c r="B107" s="1" t="s">
        <v>1506</v>
      </c>
      <c r="C107" s="1" t="s">
        <v>1</v>
      </c>
      <c r="D107" s="1" t="s">
        <v>2248</v>
      </c>
      <c r="E107" s="4">
        <v>0</v>
      </c>
      <c r="F107" s="1" t="s">
        <v>16</v>
      </c>
      <c r="G107" s="1" t="s">
        <v>2249</v>
      </c>
      <c r="H107" s="1" t="s">
        <v>2248</v>
      </c>
      <c r="I107" s="1" t="s">
        <v>2250</v>
      </c>
      <c r="J107" s="3" t="s">
        <v>2174</v>
      </c>
      <c r="K107" s="3" t="s">
        <v>3</v>
      </c>
      <c r="L107" s="1" t="s">
        <v>2251</v>
      </c>
      <c r="M107" s="1" t="s">
        <v>1553</v>
      </c>
      <c r="N107" s="1" t="s">
        <v>1506</v>
      </c>
      <c r="O107" s="1" t="s">
        <v>1709</v>
      </c>
      <c r="P107" s="1" t="s">
        <v>2252</v>
      </c>
      <c r="Q107" s="3" t="s">
        <v>2177</v>
      </c>
      <c r="R107" s="4">
        <v>7497.05</v>
      </c>
      <c r="S107" s="4">
        <v>3323.86</v>
      </c>
      <c r="T107" s="3" t="s">
        <v>2174</v>
      </c>
      <c r="U107" s="1" t="s">
        <v>2251</v>
      </c>
      <c r="V107" s="1" t="s">
        <v>2253</v>
      </c>
      <c r="W107" s="4">
        <v>2342783</v>
      </c>
      <c r="X107" s="1" t="s">
        <v>3</v>
      </c>
      <c r="Y107" s="1" t="s">
        <v>3</v>
      </c>
      <c r="Z107" s="4">
        <v>1</v>
      </c>
      <c r="AA107" s="1" t="s">
        <v>1555</v>
      </c>
      <c r="AB107" s="1" t="s">
        <v>2254</v>
      </c>
      <c r="AC107" s="1" t="s">
        <v>2178</v>
      </c>
      <c r="AD107" s="1" t="s">
        <v>3</v>
      </c>
      <c r="AE107" s="1" t="s">
        <v>1557</v>
      </c>
      <c r="AF107" s="1" t="s">
        <v>1558</v>
      </c>
      <c r="AG107" s="1" t="s">
        <v>3</v>
      </c>
      <c r="AH107" s="1" t="s">
        <v>1716</v>
      </c>
      <c r="AI107" s="1" t="s">
        <v>2255</v>
      </c>
      <c r="AJ107" s="1" t="s">
        <v>3</v>
      </c>
      <c r="AK107" s="1" t="s">
        <v>3</v>
      </c>
      <c r="AL107" s="1" t="s">
        <v>3</v>
      </c>
      <c r="AM107" s="1" t="s">
        <v>3</v>
      </c>
      <c r="AN107" s="1" t="s">
        <v>3</v>
      </c>
      <c r="AO107" s="1" t="s">
        <v>3</v>
      </c>
      <c r="AP107" s="1" t="s">
        <v>3</v>
      </c>
      <c r="AQ107" s="1" t="s">
        <v>3</v>
      </c>
      <c r="AR107" s="1" t="s">
        <v>3</v>
      </c>
      <c r="AS107" s="1" t="s">
        <v>3</v>
      </c>
      <c r="AT107" s="1" t="s">
        <v>3</v>
      </c>
      <c r="AU107" s="168" t="s">
        <v>3</v>
      </c>
      <c r="AV107" s="169" t="s">
        <v>2189</v>
      </c>
    </row>
    <row r="108" spans="1:48" ht="405">
      <c r="A108" s="1" t="s">
        <v>1547</v>
      </c>
      <c r="B108" s="1" t="s">
        <v>1506</v>
      </c>
      <c r="C108" s="1" t="s">
        <v>3</v>
      </c>
      <c r="D108" s="1" t="s">
        <v>2256</v>
      </c>
      <c r="E108" s="4">
        <v>2010</v>
      </c>
      <c r="F108" s="1" t="s">
        <v>16</v>
      </c>
      <c r="G108" s="1" t="s">
        <v>2257</v>
      </c>
      <c r="H108" s="1" t="s">
        <v>2256</v>
      </c>
      <c r="I108" s="1" t="s">
        <v>2258</v>
      </c>
      <c r="J108" s="3" t="s">
        <v>2259</v>
      </c>
      <c r="K108" s="3" t="s">
        <v>3</v>
      </c>
      <c r="L108" s="1" t="s">
        <v>2260</v>
      </c>
      <c r="M108" s="1" t="s">
        <v>1553</v>
      </c>
      <c r="N108" s="1" t="s">
        <v>1506</v>
      </c>
      <c r="O108" s="1" t="s">
        <v>1709</v>
      </c>
      <c r="P108" s="1" t="s">
        <v>2261</v>
      </c>
      <c r="Q108" s="3" t="s">
        <v>2262</v>
      </c>
      <c r="R108" s="4">
        <v>45140</v>
      </c>
      <c r="S108" s="4">
        <v>0</v>
      </c>
      <c r="T108" s="3" t="s">
        <v>2259</v>
      </c>
      <c r="U108" s="1" t="s">
        <v>2263</v>
      </c>
      <c r="V108" s="1" t="s">
        <v>2257</v>
      </c>
      <c r="W108" s="4">
        <v>2363411</v>
      </c>
      <c r="X108" s="1" t="s">
        <v>3</v>
      </c>
      <c r="Y108" s="1" t="s">
        <v>3</v>
      </c>
      <c r="Z108" s="4">
        <v>1</v>
      </c>
      <c r="AA108" s="1" t="s">
        <v>1555</v>
      </c>
      <c r="AB108" s="1" t="s">
        <v>2264</v>
      </c>
      <c r="AC108" s="1" t="s">
        <v>2168</v>
      </c>
      <c r="AD108" s="1" t="s">
        <v>2168</v>
      </c>
      <c r="AE108" s="1" t="s">
        <v>1557</v>
      </c>
      <c r="AF108" s="1" t="s">
        <v>1558</v>
      </c>
      <c r="AG108" s="1" t="s">
        <v>1678</v>
      </c>
      <c r="AH108" s="1" t="s">
        <v>3</v>
      </c>
      <c r="AI108" s="1" t="s">
        <v>2265</v>
      </c>
      <c r="AJ108" s="1" t="s">
        <v>3</v>
      </c>
      <c r="AK108" s="1" t="s">
        <v>3</v>
      </c>
      <c r="AL108" s="1" t="s">
        <v>3</v>
      </c>
      <c r="AM108" s="1" t="s">
        <v>3</v>
      </c>
      <c r="AN108" s="1" t="s">
        <v>3</v>
      </c>
      <c r="AO108" s="1" t="s">
        <v>3</v>
      </c>
      <c r="AP108" s="1" t="s">
        <v>3</v>
      </c>
      <c r="AQ108" s="1" t="s">
        <v>3</v>
      </c>
      <c r="AR108" s="1" t="s">
        <v>3</v>
      </c>
      <c r="AS108" s="1" t="s">
        <v>3</v>
      </c>
      <c r="AT108" s="1" t="s">
        <v>3</v>
      </c>
      <c r="AU108" s="168" t="s">
        <v>3</v>
      </c>
      <c r="AV108" s="169" t="s">
        <v>2266</v>
      </c>
    </row>
    <row r="109" spans="1:48" ht="225">
      <c r="A109" s="1" t="s">
        <v>1547</v>
      </c>
      <c r="B109" s="1" t="s">
        <v>1553</v>
      </c>
      <c r="C109" s="1" t="s">
        <v>3</v>
      </c>
      <c r="D109" s="1" t="s">
        <v>2267</v>
      </c>
      <c r="E109" s="4">
        <v>2010</v>
      </c>
      <c r="F109" s="1" t="s">
        <v>16</v>
      </c>
      <c r="G109" s="1" t="s">
        <v>2257</v>
      </c>
      <c r="H109" s="1" t="s">
        <v>2256</v>
      </c>
      <c r="I109" s="1" t="s">
        <v>2258</v>
      </c>
      <c r="J109" s="3" t="s">
        <v>2259</v>
      </c>
      <c r="K109" s="3" t="s">
        <v>3</v>
      </c>
      <c r="L109" s="1" t="s">
        <v>2260</v>
      </c>
      <c r="M109" s="1" t="s">
        <v>1553</v>
      </c>
      <c r="N109" s="1" t="s">
        <v>1506</v>
      </c>
      <c r="O109" s="1" t="s">
        <v>1709</v>
      </c>
      <c r="P109" s="1" t="s">
        <v>2261</v>
      </c>
      <c r="Q109" s="3" t="s">
        <v>2262</v>
      </c>
      <c r="R109" s="4"/>
      <c r="S109" s="4">
        <v>0</v>
      </c>
      <c r="T109" s="3" t="s">
        <v>2259</v>
      </c>
      <c r="U109" s="1" t="s">
        <v>2268</v>
      </c>
      <c r="V109" s="1" t="s">
        <v>2257</v>
      </c>
      <c r="W109" s="4">
        <v>2363414</v>
      </c>
      <c r="X109" s="1" t="s">
        <v>3</v>
      </c>
      <c r="Y109" s="1" t="s">
        <v>3</v>
      </c>
      <c r="Z109" s="4">
        <v>1</v>
      </c>
      <c r="AA109" s="1" t="s">
        <v>1555</v>
      </c>
      <c r="AB109" s="1" t="s">
        <v>2264</v>
      </c>
      <c r="AC109" s="1" t="s">
        <v>2168</v>
      </c>
      <c r="AD109" s="1" t="s">
        <v>2168</v>
      </c>
      <c r="AE109" s="1" t="s">
        <v>1557</v>
      </c>
      <c r="AF109" s="1" t="s">
        <v>1558</v>
      </c>
      <c r="AG109" s="1" t="s">
        <v>1678</v>
      </c>
      <c r="AH109" s="1" t="s">
        <v>3</v>
      </c>
      <c r="AI109" s="1" t="s">
        <v>2269</v>
      </c>
      <c r="AJ109" s="1" t="s">
        <v>3</v>
      </c>
      <c r="AK109" s="1" t="s">
        <v>3</v>
      </c>
      <c r="AL109" s="1" t="s">
        <v>3</v>
      </c>
      <c r="AM109" s="1" t="s">
        <v>3</v>
      </c>
      <c r="AN109" s="1" t="s">
        <v>3</v>
      </c>
      <c r="AO109" s="1" t="s">
        <v>3</v>
      </c>
      <c r="AP109" s="1" t="s">
        <v>3</v>
      </c>
      <c r="AQ109" s="1" t="s">
        <v>3</v>
      </c>
      <c r="AR109" s="1" t="s">
        <v>3</v>
      </c>
      <c r="AS109" s="1" t="s">
        <v>3</v>
      </c>
      <c r="AT109" s="1" t="s">
        <v>3</v>
      </c>
      <c r="AU109" s="168" t="s">
        <v>3</v>
      </c>
      <c r="AV109" s="170" t="s">
        <v>2270</v>
      </c>
    </row>
    <row r="110" spans="1:48" ht="300">
      <c r="A110" s="1" t="s">
        <v>1547</v>
      </c>
      <c r="B110" s="1" t="s">
        <v>1506</v>
      </c>
      <c r="C110" s="1" t="s">
        <v>1</v>
      </c>
      <c r="D110" s="1" t="s">
        <v>2271</v>
      </c>
      <c r="E110" s="4">
        <v>2011</v>
      </c>
      <c r="F110" s="1" t="s">
        <v>16</v>
      </c>
      <c r="G110" s="1" t="s">
        <v>2272</v>
      </c>
      <c r="H110" s="1" t="s">
        <v>2271</v>
      </c>
      <c r="I110" s="1" t="s">
        <v>2273</v>
      </c>
      <c r="J110" s="3" t="s">
        <v>2274</v>
      </c>
      <c r="K110" s="3" t="s">
        <v>3</v>
      </c>
      <c r="L110" s="1" t="s">
        <v>2275</v>
      </c>
      <c r="M110" s="1" t="s">
        <v>1553</v>
      </c>
      <c r="N110" s="1" t="s">
        <v>1506</v>
      </c>
      <c r="O110" s="1" t="s">
        <v>1709</v>
      </c>
      <c r="P110" s="1" t="s">
        <v>2276</v>
      </c>
      <c r="Q110" s="3" t="s">
        <v>2167</v>
      </c>
      <c r="R110" s="4">
        <v>4981.5</v>
      </c>
      <c r="S110" s="4">
        <v>0</v>
      </c>
      <c r="T110" s="3" t="s">
        <v>2274</v>
      </c>
      <c r="U110" s="1" t="s">
        <v>2277</v>
      </c>
      <c r="V110" s="1" t="s">
        <v>2272</v>
      </c>
      <c r="W110" s="4">
        <v>2676914</v>
      </c>
      <c r="X110" s="1" t="s">
        <v>3</v>
      </c>
      <c r="Y110" s="1" t="s">
        <v>3</v>
      </c>
      <c r="Z110" s="4">
        <v>1</v>
      </c>
      <c r="AA110" s="1" t="s">
        <v>1555</v>
      </c>
      <c r="AB110" s="1" t="s">
        <v>1557</v>
      </c>
      <c r="AC110" s="1" t="s">
        <v>2168</v>
      </c>
      <c r="AD110" s="1" t="s">
        <v>2168</v>
      </c>
      <c r="AE110" s="1" t="s">
        <v>1557</v>
      </c>
      <c r="AF110" s="1" t="s">
        <v>1558</v>
      </c>
      <c r="AG110" s="1" t="s">
        <v>2278</v>
      </c>
      <c r="AH110" s="1" t="s">
        <v>2187</v>
      </c>
      <c r="AI110" s="1" t="s">
        <v>2279</v>
      </c>
      <c r="AJ110" s="1" t="s">
        <v>3</v>
      </c>
      <c r="AK110" s="1" t="s">
        <v>3</v>
      </c>
      <c r="AL110" s="1" t="s">
        <v>3</v>
      </c>
      <c r="AM110" s="1" t="s">
        <v>3</v>
      </c>
      <c r="AN110" s="1" t="s">
        <v>3</v>
      </c>
      <c r="AO110" s="1" t="s">
        <v>3</v>
      </c>
      <c r="AP110" s="1" t="s">
        <v>3</v>
      </c>
      <c r="AQ110" s="1" t="s">
        <v>3</v>
      </c>
      <c r="AR110" s="1" t="s">
        <v>3</v>
      </c>
      <c r="AS110" s="1" t="s">
        <v>3</v>
      </c>
      <c r="AT110" s="1" t="s">
        <v>3</v>
      </c>
      <c r="AU110" s="168" t="s">
        <v>3</v>
      </c>
      <c r="AV110" s="169" t="s">
        <v>2280</v>
      </c>
    </row>
    <row r="111" spans="1:48" ht="375">
      <c r="A111" s="1" t="s">
        <v>1547</v>
      </c>
      <c r="B111" s="1" t="s">
        <v>1506</v>
      </c>
      <c r="C111" s="1" t="s">
        <v>1</v>
      </c>
      <c r="D111" s="1" t="s">
        <v>2281</v>
      </c>
      <c r="E111" s="4">
        <v>2010</v>
      </c>
      <c r="F111" s="1" t="s">
        <v>16</v>
      </c>
      <c r="G111" s="1" t="s">
        <v>2282</v>
      </c>
      <c r="H111" s="1" t="s">
        <v>2283</v>
      </c>
      <c r="I111" s="1" t="s">
        <v>2273</v>
      </c>
      <c r="J111" s="3" t="s">
        <v>2174</v>
      </c>
      <c r="K111" s="3" t="s">
        <v>3</v>
      </c>
      <c r="L111" s="1" t="s">
        <v>2283</v>
      </c>
      <c r="M111" s="1" t="s">
        <v>1553</v>
      </c>
      <c r="N111" s="1" t="s">
        <v>1506</v>
      </c>
      <c r="O111" s="1" t="s">
        <v>1709</v>
      </c>
      <c r="P111" s="1" t="s">
        <v>2284</v>
      </c>
      <c r="Q111" s="3" t="s">
        <v>2167</v>
      </c>
      <c r="R111" s="4">
        <v>8973.7999999999993</v>
      </c>
      <c r="S111" s="4">
        <v>0</v>
      </c>
      <c r="T111" s="3" t="s">
        <v>2174</v>
      </c>
      <c r="U111" s="1" t="s">
        <v>2285</v>
      </c>
      <c r="V111" s="1" t="s">
        <v>2282</v>
      </c>
      <c r="W111" s="4">
        <v>2339808</v>
      </c>
      <c r="X111" s="1" t="s">
        <v>3</v>
      </c>
      <c r="Y111" s="1" t="s">
        <v>3</v>
      </c>
      <c r="Z111" s="4">
        <v>1</v>
      </c>
      <c r="AA111" s="1" t="s">
        <v>1555</v>
      </c>
      <c r="AB111" s="1" t="s">
        <v>1557</v>
      </c>
      <c r="AC111" s="1" t="s">
        <v>2168</v>
      </c>
      <c r="AD111" s="1" t="s">
        <v>2168</v>
      </c>
      <c r="AE111" s="1" t="s">
        <v>1557</v>
      </c>
      <c r="AF111" s="1" t="s">
        <v>1558</v>
      </c>
      <c r="AG111" s="1" t="s">
        <v>2186</v>
      </c>
      <c r="AH111" s="1" t="s">
        <v>2187</v>
      </c>
      <c r="AI111" s="1" t="s">
        <v>2286</v>
      </c>
      <c r="AJ111" s="1" t="s">
        <v>3</v>
      </c>
      <c r="AK111" s="1" t="s">
        <v>3</v>
      </c>
      <c r="AL111" s="1" t="s">
        <v>3</v>
      </c>
      <c r="AM111" s="1" t="s">
        <v>3</v>
      </c>
      <c r="AN111" s="1" t="s">
        <v>3</v>
      </c>
      <c r="AO111" s="1" t="s">
        <v>3</v>
      </c>
      <c r="AP111" s="1" t="s">
        <v>3</v>
      </c>
      <c r="AQ111" s="1" t="s">
        <v>3</v>
      </c>
      <c r="AR111" s="1" t="s">
        <v>3</v>
      </c>
      <c r="AS111" s="1" t="s">
        <v>3</v>
      </c>
      <c r="AT111" s="1" t="s">
        <v>3</v>
      </c>
      <c r="AU111" s="168" t="s">
        <v>3</v>
      </c>
      <c r="AV111" s="169" t="s">
        <v>2287</v>
      </c>
    </row>
    <row r="112" spans="1:48" ht="360">
      <c r="A112" s="1" t="s">
        <v>1547</v>
      </c>
      <c r="B112" s="1" t="s">
        <v>1506</v>
      </c>
      <c r="C112" s="1" t="s">
        <v>1</v>
      </c>
      <c r="D112" s="1" t="s">
        <v>2288</v>
      </c>
      <c r="E112" s="4">
        <v>2010</v>
      </c>
      <c r="F112" s="1" t="s">
        <v>16</v>
      </c>
      <c r="G112" s="1" t="s">
        <v>2289</v>
      </c>
      <c r="H112" s="1" t="s">
        <v>2288</v>
      </c>
      <c r="I112" s="1" t="s">
        <v>2273</v>
      </c>
      <c r="J112" s="3" t="s">
        <v>2174</v>
      </c>
      <c r="K112" s="3" t="s">
        <v>3</v>
      </c>
      <c r="L112" s="1" t="s">
        <v>2288</v>
      </c>
      <c r="M112" s="1" t="s">
        <v>1553</v>
      </c>
      <c r="N112" s="1" t="s">
        <v>1506</v>
      </c>
      <c r="O112" s="1" t="s">
        <v>1709</v>
      </c>
      <c r="P112" s="1" t="s">
        <v>2290</v>
      </c>
      <c r="Q112" s="3" t="s">
        <v>2167</v>
      </c>
      <c r="R112" s="4">
        <v>7937.8</v>
      </c>
      <c r="S112" s="4">
        <v>0</v>
      </c>
      <c r="T112" s="3" t="s">
        <v>2174</v>
      </c>
      <c r="U112" s="1" t="s">
        <v>2291</v>
      </c>
      <c r="V112" s="1" t="s">
        <v>2289</v>
      </c>
      <c r="W112" s="4">
        <v>2339651</v>
      </c>
      <c r="X112" s="1" t="s">
        <v>3</v>
      </c>
      <c r="Y112" s="1" t="s">
        <v>3</v>
      </c>
      <c r="Z112" s="4">
        <v>1</v>
      </c>
      <c r="AA112" s="1" t="s">
        <v>1555</v>
      </c>
      <c r="AB112" s="1" t="s">
        <v>1557</v>
      </c>
      <c r="AC112" s="1" t="s">
        <v>2168</v>
      </c>
      <c r="AD112" s="1" t="s">
        <v>2168</v>
      </c>
      <c r="AE112" s="1" t="s">
        <v>1557</v>
      </c>
      <c r="AF112" s="1" t="s">
        <v>1558</v>
      </c>
      <c r="AG112" s="1" t="s">
        <v>2186</v>
      </c>
      <c r="AH112" s="1" t="s">
        <v>2187</v>
      </c>
      <c r="AI112" s="1" t="s">
        <v>2292</v>
      </c>
      <c r="AJ112" s="1" t="s">
        <v>3</v>
      </c>
      <c r="AK112" s="1" t="s">
        <v>3</v>
      </c>
      <c r="AL112" s="1" t="s">
        <v>3</v>
      </c>
      <c r="AM112" s="1" t="s">
        <v>3</v>
      </c>
      <c r="AN112" s="1" t="s">
        <v>3</v>
      </c>
      <c r="AO112" s="1" t="s">
        <v>3</v>
      </c>
      <c r="AP112" s="1" t="s">
        <v>3</v>
      </c>
      <c r="AQ112" s="1" t="s">
        <v>3</v>
      </c>
      <c r="AR112" s="1" t="s">
        <v>3</v>
      </c>
      <c r="AS112" s="1" t="s">
        <v>3</v>
      </c>
      <c r="AT112" s="1" t="s">
        <v>3</v>
      </c>
      <c r="AU112" s="168" t="s">
        <v>3</v>
      </c>
      <c r="AV112" s="169" t="s">
        <v>2287</v>
      </c>
    </row>
    <row r="113" spans="1:48" ht="270">
      <c r="A113" s="1" t="s">
        <v>1547</v>
      </c>
      <c r="B113" s="1" t="s">
        <v>1506</v>
      </c>
      <c r="C113" s="1" t="s">
        <v>1</v>
      </c>
      <c r="D113" s="1" t="s">
        <v>2293</v>
      </c>
      <c r="E113" s="4">
        <v>2007</v>
      </c>
      <c r="F113" s="1" t="s">
        <v>16</v>
      </c>
      <c r="G113" s="1" t="s">
        <v>2294</v>
      </c>
      <c r="H113" s="1" t="s">
        <v>2293</v>
      </c>
      <c r="I113" s="1" t="s">
        <v>2273</v>
      </c>
      <c r="J113" s="3" t="s">
        <v>2295</v>
      </c>
      <c r="K113" s="3" t="s">
        <v>3</v>
      </c>
      <c r="L113" s="1" t="s">
        <v>2296</v>
      </c>
      <c r="M113" s="1" t="s">
        <v>1553</v>
      </c>
      <c r="N113" s="1" t="s">
        <v>1506</v>
      </c>
      <c r="O113" s="1" t="s">
        <v>1709</v>
      </c>
      <c r="P113" s="1" t="s">
        <v>2297</v>
      </c>
      <c r="Q113" s="3" t="s">
        <v>2167</v>
      </c>
      <c r="R113" s="4">
        <v>3549.99</v>
      </c>
      <c r="S113" s="4">
        <v>0</v>
      </c>
      <c r="T113" s="3" t="s">
        <v>2295</v>
      </c>
      <c r="U113" s="1" t="s">
        <v>2298</v>
      </c>
      <c r="V113" s="1" t="s">
        <v>2294</v>
      </c>
      <c r="W113" s="4">
        <v>1785990</v>
      </c>
      <c r="X113" s="1" t="s">
        <v>3</v>
      </c>
      <c r="Y113" s="1" t="s">
        <v>3</v>
      </c>
      <c r="Z113" s="4">
        <v>1</v>
      </c>
      <c r="AA113" s="1" t="s">
        <v>1555</v>
      </c>
      <c r="AB113" s="1" t="s">
        <v>1557</v>
      </c>
      <c r="AC113" s="1" t="s">
        <v>2168</v>
      </c>
      <c r="AD113" s="1" t="s">
        <v>2168</v>
      </c>
      <c r="AE113" s="1" t="s">
        <v>1557</v>
      </c>
      <c r="AF113" s="1" t="s">
        <v>1558</v>
      </c>
      <c r="AG113" s="1" t="s">
        <v>2186</v>
      </c>
      <c r="AH113" s="1" t="s">
        <v>2187</v>
      </c>
      <c r="AI113" s="1" t="s">
        <v>2299</v>
      </c>
      <c r="AJ113" s="1" t="s">
        <v>3</v>
      </c>
      <c r="AK113" s="1" t="s">
        <v>3</v>
      </c>
      <c r="AL113" s="1" t="s">
        <v>3</v>
      </c>
      <c r="AM113" s="1" t="s">
        <v>3</v>
      </c>
      <c r="AN113" s="1" t="s">
        <v>3</v>
      </c>
      <c r="AO113" s="1" t="s">
        <v>3</v>
      </c>
      <c r="AP113" s="1" t="s">
        <v>3</v>
      </c>
      <c r="AQ113" s="1" t="s">
        <v>3</v>
      </c>
      <c r="AR113" s="1" t="s">
        <v>3</v>
      </c>
      <c r="AS113" s="1" t="s">
        <v>3</v>
      </c>
      <c r="AT113" s="1" t="s">
        <v>3</v>
      </c>
      <c r="AU113" s="168" t="s">
        <v>3</v>
      </c>
      <c r="AV113" s="169" t="s">
        <v>2300</v>
      </c>
    </row>
    <row r="114" spans="1:48" ht="225">
      <c r="A114" s="1" t="s">
        <v>1547</v>
      </c>
      <c r="B114" s="1" t="s">
        <v>1506</v>
      </c>
      <c r="C114" s="1" t="s">
        <v>1</v>
      </c>
      <c r="D114" s="1" t="s">
        <v>2293</v>
      </c>
      <c r="E114" s="4">
        <v>2007</v>
      </c>
      <c r="F114" s="1" t="s">
        <v>16</v>
      </c>
      <c r="G114" s="1" t="s">
        <v>2301</v>
      </c>
      <c r="H114" s="1" t="s">
        <v>2293</v>
      </c>
      <c r="I114" s="1" t="s">
        <v>2273</v>
      </c>
      <c r="J114" s="3" t="s">
        <v>2295</v>
      </c>
      <c r="K114" s="3" t="s">
        <v>3</v>
      </c>
      <c r="L114" s="1" t="s">
        <v>2296</v>
      </c>
      <c r="M114" s="1" t="s">
        <v>1553</v>
      </c>
      <c r="N114" s="1" t="s">
        <v>1506</v>
      </c>
      <c r="O114" s="1" t="s">
        <v>1709</v>
      </c>
      <c r="P114" s="1" t="s">
        <v>2302</v>
      </c>
      <c r="Q114" s="3" t="s">
        <v>2167</v>
      </c>
      <c r="R114" s="4">
        <v>3549.99</v>
      </c>
      <c r="S114" s="4">
        <v>0</v>
      </c>
      <c r="T114" s="3" t="s">
        <v>2295</v>
      </c>
      <c r="U114" s="1" t="s">
        <v>2303</v>
      </c>
      <c r="V114" s="1" t="s">
        <v>2301</v>
      </c>
      <c r="W114" s="4">
        <v>1785785</v>
      </c>
      <c r="X114" s="1" t="s">
        <v>3</v>
      </c>
      <c r="Y114" s="1" t="s">
        <v>3</v>
      </c>
      <c r="Z114" s="4">
        <v>1</v>
      </c>
      <c r="AA114" s="1" t="s">
        <v>1555</v>
      </c>
      <c r="AB114" s="1" t="s">
        <v>1557</v>
      </c>
      <c r="AC114" s="1" t="s">
        <v>2168</v>
      </c>
      <c r="AD114" s="1" t="s">
        <v>2168</v>
      </c>
      <c r="AE114" s="1" t="s">
        <v>1557</v>
      </c>
      <c r="AF114" s="1" t="s">
        <v>1558</v>
      </c>
      <c r="AG114" s="1" t="s">
        <v>2186</v>
      </c>
      <c r="AH114" s="1" t="s">
        <v>2187</v>
      </c>
      <c r="AI114" s="1" t="s">
        <v>2304</v>
      </c>
      <c r="AJ114" s="1" t="s">
        <v>3</v>
      </c>
      <c r="AK114" s="1" t="s">
        <v>3</v>
      </c>
      <c r="AL114" s="1" t="s">
        <v>3</v>
      </c>
      <c r="AM114" s="1" t="s">
        <v>3</v>
      </c>
      <c r="AN114" s="1" t="s">
        <v>3</v>
      </c>
      <c r="AO114" s="1" t="s">
        <v>3</v>
      </c>
      <c r="AP114" s="1" t="s">
        <v>3</v>
      </c>
      <c r="AQ114" s="1" t="s">
        <v>3</v>
      </c>
      <c r="AR114" s="1" t="s">
        <v>3</v>
      </c>
      <c r="AS114" s="1" t="s">
        <v>3</v>
      </c>
      <c r="AT114" s="1" t="s">
        <v>3</v>
      </c>
      <c r="AU114" s="168" t="s">
        <v>3</v>
      </c>
      <c r="AV114" s="169" t="s">
        <v>2300</v>
      </c>
    </row>
    <row r="115" spans="1:48" ht="165">
      <c r="A115" s="1" t="s">
        <v>1547</v>
      </c>
      <c r="B115" s="1" t="s">
        <v>1506</v>
      </c>
      <c r="C115" s="1" t="s">
        <v>1</v>
      </c>
      <c r="D115" s="1" t="s">
        <v>2305</v>
      </c>
      <c r="E115" s="4">
        <v>0</v>
      </c>
      <c r="F115" s="1" t="s">
        <v>16</v>
      </c>
      <c r="G115" s="1" t="s">
        <v>2306</v>
      </c>
      <c r="H115" s="1" t="s">
        <v>2305</v>
      </c>
      <c r="I115" s="1" t="s">
        <v>2307</v>
      </c>
      <c r="J115" s="3" t="s">
        <v>2308</v>
      </c>
      <c r="K115" s="3" t="s">
        <v>3</v>
      </c>
      <c r="L115" s="1" t="s">
        <v>2305</v>
      </c>
      <c r="M115" s="1" t="s">
        <v>1553</v>
      </c>
      <c r="N115" s="1" t="s">
        <v>1506</v>
      </c>
      <c r="O115" s="1" t="s">
        <v>1709</v>
      </c>
      <c r="P115" s="1" t="s">
        <v>2309</v>
      </c>
      <c r="Q115" s="3" t="s">
        <v>2167</v>
      </c>
      <c r="R115" s="4">
        <v>18153.599999999999</v>
      </c>
      <c r="S115" s="4">
        <v>0</v>
      </c>
      <c r="T115" s="3" t="s">
        <v>2308</v>
      </c>
      <c r="U115" s="1" t="s">
        <v>2305</v>
      </c>
      <c r="V115" s="1" t="s">
        <v>2306</v>
      </c>
      <c r="W115" s="4">
        <v>2298989</v>
      </c>
      <c r="X115" s="1" t="s">
        <v>3</v>
      </c>
      <c r="Y115" s="1" t="s">
        <v>3</v>
      </c>
      <c r="Z115" s="4">
        <v>1</v>
      </c>
      <c r="AA115" s="1" t="s">
        <v>1555</v>
      </c>
      <c r="AB115" s="1" t="s">
        <v>2264</v>
      </c>
      <c r="AC115" s="1" t="s">
        <v>2168</v>
      </c>
      <c r="AD115" s="1" t="s">
        <v>2168</v>
      </c>
      <c r="AE115" s="1" t="s">
        <v>1557</v>
      </c>
      <c r="AF115" s="1" t="s">
        <v>1558</v>
      </c>
      <c r="AG115" s="1" t="s">
        <v>2310</v>
      </c>
      <c r="AH115" s="1" t="s">
        <v>1716</v>
      </c>
      <c r="AI115" s="1" t="s">
        <v>3</v>
      </c>
      <c r="AJ115" s="1" t="s">
        <v>3</v>
      </c>
      <c r="AK115" s="1" t="s">
        <v>3</v>
      </c>
      <c r="AL115" s="1" t="s">
        <v>3</v>
      </c>
      <c r="AM115" s="1" t="s">
        <v>3</v>
      </c>
      <c r="AN115" s="1" t="s">
        <v>3</v>
      </c>
      <c r="AO115" s="1" t="s">
        <v>3</v>
      </c>
      <c r="AP115" s="1" t="s">
        <v>3</v>
      </c>
      <c r="AQ115" s="1" t="s">
        <v>3</v>
      </c>
      <c r="AR115" s="1" t="s">
        <v>3</v>
      </c>
      <c r="AS115" s="1" t="s">
        <v>3</v>
      </c>
      <c r="AT115" s="1" t="s">
        <v>3</v>
      </c>
      <c r="AU115" s="168" t="s">
        <v>3</v>
      </c>
      <c r="AV115" s="169" t="s">
        <v>2311</v>
      </c>
    </row>
    <row r="116" spans="1:48" ht="165">
      <c r="A116" s="1" t="s">
        <v>1547</v>
      </c>
      <c r="B116" s="1" t="s">
        <v>1506</v>
      </c>
      <c r="C116" s="1" t="s">
        <v>1</v>
      </c>
      <c r="D116" s="1" t="s">
        <v>2305</v>
      </c>
      <c r="E116" s="4">
        <v>0</v>
      </c>
      <c r="F116" s="1" t="s">
        <v>16</v>
      </c>
      <c r="G116" s="1" t="s">
        <v>2312</v>
      </c>
      <c r="H116" s="1" t="s">
        <v>2305</v>
      </c>
      <c r="I116" s="1" t="s">
        <v>2307</v>
      </c>
      <c r="J116" s="3" t="s">
        <v>2308</v>
      </c>
      <c r="K116" s="3" t="s">
        <v>3</v>
      </c>
      <c r="L116" s="1" t="s">
        <v>2305</v>
      </c>
      <c r="M116" s="1" t="s">
        <v>1553</v>
      </c>
      <c r="N116" s="1" t="s">
        <v>1506</v>
      </c>
      <c r="O116" s="1" t="s">
        <v>1709</v>
      </c>
      <c r="P116" s="1" t="s">
        <v>2313</v>
      </c>
      <c r="Q116" s="3" t="s">
        <v>2167</v>
      </c>
      <c r="R116" s="4">
        <v>12200</v>
      </c>
      <c r="S116" s="4">
        <v>0</v>
      </c>
      <c r="T116" s="3" t="s">
        <v>2308</v>
      </c>
      <c r="U116" s="1" t="s">
        <v>2305</v>
      </c>
      <c r="V116" s="1" t="s">
        <v>2312</v>
      </c>
      <c r="W116" s="4">
        <v>2298823</v>
      </c>
      <c r="X116" s="1" t="s">
        <v>3</v>
      </c>
      <c r="Y116" s="1" t="s">
        <v>3</v>
      </c>
      <c r="Z116" s="4">
        <v>1</v>
      </c>
      <c r="AA116" s="1" t="s">
        <v>1555</v>
      </c>
      <c r="AB116" s="1" t="s">
        <v>1557</v>
      </c>
      <c r="AC116" s="1" t="s">
        <v>2168</v>
      </c>
      <c r="AD116" s="1" t="s">
        <v>2168</v>
      </c>
      <c r="AE116" s="1" t="s">
        <v>1557</v>
      </c>
      <c r="AF116" s="1" t="s">
        <v>1558</v>
      </c>
      <c r="AG116" s="1" t="s">
        <v>2310</v>
      </c>
      <c r="AH116" s="1" t="s">
        <v>1716</v>
      </c>
      <c r="AI116" s="1" t="s">
        <v>3</v>
      </c>
      <c r="AJ116" s="1" t="s">
        <v>3</v>
      </c>
      <c r="AK116" s="1" t="s">
        <v>3</v>
      </c>
      <c r="AL116" s="1" t="s">
        <v>3</v>
      </c>
      <c r="AM116" s="1" t="s">
        <v>3</v>
      </c>
      <c r="AN116" s="1" t="s">
        <v>3</v>
      </c>
      <c r="AO116" s="1" t="s">
        <v>3</v>
      </c>
      <c r="AP116" s="1" t="s">
        <v>3</v>
      </c>
      <c r="AQ116" s="1" t="s">
        <v>3</v>
      </c>
      <c r="AR116" s="1" t="s">
        <v>3</v>
      </c>
      <c r="AS116" s="1" t="s">
        <v>3</v>
      </c>
      <c r="AT116" s="1" t="s">
        <v>3</v>
      </c>
      <c r="AU116" s="168" t="s">
        <v>3</v>
      </c>
      <c r="AV116" s="169" t="s">
        <v>2311</v>
      </c>
    </row>
    <row r="117" spans="1:48" ht="225">
      <c r="A117" s="1" t="s">
        <v>1547</v>
      </c>
      <c r="B117" s="1" t="s">
        <v>1506</v>
      </c>
      <c r="C117" s="1" t="s">
        <v>1</v>
      </c>
      <c r="D117" s="1" t="s">
        <v>2314</v>
      </c>
      <c r="E117" s="4">
        <v>2007</v>
      </c>
      <c r="F117" s="1" t="s">
        <v>16</v>
      </c>
      <c r="G117" s="1" t="s">
        <v>2315</v>
      </c>
      <c r="H117" s="1" t="s">
        <v>2314</v>
      </c>
      <c r="I117" s="1" t="s">
        <v>2316</v>
      </c>
      <c r="J117" s="3" t="s">
        <v>2317</v>
      </c>
      <c r="K117" s="3" t="s">
        <v>3</v>
      </c>
      <c r="L117" s="1" t="s">
        <v>2318</v>
      </c>
      <c r="M117" s="1" t="s">
        <v>1553</v>
      </c>
      <c r="N117" s="1" t="s">
        <v>1506</v>
      </c>
      <c r="O117" s="1" t="s">
        <v>1709</v>
      </c>
      <c r="P117" s="1" t="s">
        <v>2319</v>
      </c>
      <c r="Q117" s="3" t="s">
        <v>531</v>
      </c>
      <c r="R117" s="4">
        <v>5000</v>
      </c>
      <c r="S117" s="4">
        <v>0</v>
      </c>
      <c r="T117" s="3" t="s">
        <v>2317</v>
      </c>
      <c r="U117" s="1" t="s">
        <v>2320</v>
      </c>
      <c r="V117" s="1" t="s">
        <v>2315</v>
      </c>
      <c r="W117" s="4">
        <v>1832258</v>
      </c>
      <c r="X117" s="1" t="s">
        <v>3</v>
      </c>
      <c r="Y117" s="1" t="s">
        <v>3</v>
      </c>
      <c r="Z117" s="4">
        <v>1</v>
      </c>
      <c r="AA117" s="1" t="s">
        <v>1570</v>
      </c>
      <c r="AB117" s="1" t="s">
        <v>1557</v>
      </c>
      <c r="AC117" s="1" t="s">
        <v>2321</v>
      </c>
      <c r="AD117" s="1" t="s">
        <v>2321</v>
      </c>
      <c r="AE117" s="1" t="s">
        <v>1557</v>
      </c>
      <c r="AF117" s="1" t="s">
        <v>1558</v>
      </c>
      <c r="AG117" s="1" t="s">
        <v>2322</v>
      </c>
      <c r="AH117" s="1" t="s">
        <v>1716</v>
      </c>
      <c r="AI117" s="1" t="s">
        <v>2323</v>
      </c>
      <c r="AJ117" s="1" t="s">
        <v>3</v>
      </c>
      <c r="AK117" s="1" t="s">
        <v>3</v>
      </c>
      <c r="AL117" s="1" t="s">
        <v>3</v>
      </c>
      <c r="AM117" s="1" t="s">
        <v>3</v>
      </c>
      <c r="AN117" s="1" t="s">
        <v>3</v>
      </c>
      <c r="AO117" s="1" t="s">
        <v>3</v>
      </c>
      <c r="AP117" s="1" t="s">
        <v>3</v>
      </c>
      <c r="AQ117" s="1" t="s">
        <v>3</v>
      </c>
      <c r="AR117" s="1" t="s">
        <v>3</v>
      </c>
      <c r="AS117" s="1" t="s">
        <v>3</v>
      </c>
      <c r="AT117" s="1" t="s">
        <v>3</v>
      </c>
      <c r="AU117" s="168" t="s">
        <v>3</v>
      </c>
      <c r="AV117" s="169" t="s">
        <v>2324</v>
      </c>
    </row>
    <row r="118" spans="1:48" ht="225">
      <c r="A118" s="1" t="s">
        <v>1547</v>
      </c>
      <c r="B118" s="1" t="s">
        <v>1553</v>
      </c>
      <c r="C118" s="1" t="s">
        <v>2190</v>
      </c>
      <c r="D118" s="1" t="s">
        <v>33</v>
      </c>
      <c r="E118" s="4">
        <v>0</v>
      </c>
      <c r="F118" s="1" t="s">
        <v>16</v>
      </c>
      <c r="G118" s="1" t="s">
        <v>2325</v>
      </c>
      <c r="H118" s="1" t="s">
        <v>2326</v>
      </c>
      <c r="I118" s="1" t="s">
        <v>2327</v>
      </c>
      <c r="J118" s="3" t="s">
        <v>2328</v>
      </c>
      <c r="K118" s="3" t="s">
        <v>3</v>
      </c>
      <c r="L118" s="1" t="s">
        <v>2329</v>
      </c>
      <c r="M118" s="1" t="s">
        <v>1553</v>
      </c>
      <c r="N118" s="1" t="s">
        <v>1506</v>
      </c>
      <c r="O118" s="1" t="s">
        <v>8</v>
      </c>
      <c r="P118" s="1" t="s">
        <v>2330</v>
      </c>
      <c r="Q118" s="3" t="s">
        <v>2328</v>
      </c>
      <c r="R118" s="162">
        <v>15129</v>
      </c>
      <c r="S118" s="4">
        <v>0</v>
      </c>
      <c r="T118" s="3" t="s">
        <v>2328</v>
      </c>
      <c r="U118" s="1" t="s">
        <v>2331</v>
      </c>
      <c r="V118" s="1" t="s">
        <v>2325</v>
      </c>
      <c r="W118" s="4">
        <v>61091770</v>
      </c>
      <c r="X118" s="1" t="s">
        <v>3</v>
      </c>
      <c r="Y118" s="1" t="s">
        <v>3</v>
      </c>
      <c r="Z118" s="4">
        <v>1</v>
      </c>
      <c r="AA118" s="1" t="s">
        <v>1570</v>
      </c>
      <c r="AB118" s="1" t="s">
        <v>2332</v>
      </c>
      <c r="AC118" s="1" t="s">
        <v>1677</v>
      </c>
      <c r="AD118" s="1" t="s">
        <v>1677</v>
      </c>
      <c r="AE118" s="1" t="s">
        <v>1557</v>
      </c>
      <c r="AF118" s="1" t="s">
        <v>1558</v>
      </c>
      <c r="AG118" s="1" t="s">
        <v>2332</v>
      </c>
      <c r="AH118" s="1" t="s">
        <v>3</v>
      </c>
      <c r="AI118" s="1" t="s">
        <v>3</v>
      </c>
      <c r="AJ118" s="1" t="s">
        <v>3</v>
      </c>
      <c r="AK118" s="1" t="s">
        <v>3</v>
      </c>
      <c r="AL118" s="1" t="s">
        <v>3</v>
      </c>
      <c r="AM118" s="1" t="s">
        <v>3</v>
      </c>
      <c r="AN118" s="1" t="s">
        <v>3</v>
      </c>
      <c r="AO118" s="1" t="s">
        <v>3</v>
      </c>
      <c r="AP118" s="1" t="s">
        <v>3</v>
      </c>
      <c r="AQ118" s="1" t="s">
        <v>3</v>
      </c>
      <c r="AR118" s="1" t="s">
        <v>3</v>
      </c>
      <c r="AS118" s="1" t="s">
        <v>3</v>
      </c>
      <c r="AT118" s="1" t="s">
        <v>3</v>
      </c>
      <c r="AU118" s="168" t="s">
        <v>3</v>
      </c>
      <c r="AV118" s="169" t="s">
        <v>2333</v>
      </c>
    </row>
    <row r="119" spans="1:48" ht="409.5">
      <c r="A119" s="1" t="s">
        <v>1547</v>
      </c>
      <c r="B119" s="1" t="s">
        <v>1506</v>
      </c>
      <c r="C119" s="1" t="s">
        <v>1</v>
      </c>
      <c r="D119" s="1" t="s">
        <v>2334</v>
      </c>
      <c r="E119" s="4">
        <v>2022</v>
      </c>
      <c r="F119" s="1" t="s">
        <v>16</v>
      </c>
      <c r="G119" s="1" t="s">
        <v>2335</v>
      </c>
      <c r="H119" s="1" t="s">
        <v>2336</v>
      </c>
      <c r="I119" s="1" t="s">
        <v>2337</v>
      </c>
      <c r="J119" s="3" t="s">
        <v>466</v>
      </c>
      <c r="K119" s="3" t="s">
        <v>3</v>
      </c>
      <c r="L119" s="1" t="s">
        <v>2338</v>
      </c>
      <c r="M119" s="1" t="s">
        <v>1553</v>
      </c>
      <c r="N119" s="1" t="s">
        <v>1506</v>
      </c>
      <c r="O119" s="1" t="s">
        <v>1709</v>
      </c>
      <c r="P119" s="1" t="s">
        <v>2339</v>
      </c>
      <c r="Q119" s="3" t="s">
        <v>2167</v>
      </c>
      <c r="R119" s="4">
        <v>105000</v>
      </c>
      <c r="S119" s="4">
        <v>0</v>
      </c>
      <c r="T119" s="3" t="s">
        <v>466</v>
      </c>
      <c r="U119" s="1" t="s">
        <v>2340</v>
      </c>
      <c r="V119" s="1" t="s">
        <v>2335</v>
      </c>
      <c r="W119" s="4">
        <v>64710104</v>
      </c>
      <c r="X119" s="1" t="s">
        <v>3</v>
      </c>
      <c r="Y119" s="1" t="s">
        <v>3</v>
      </c>
      <c r="Z119" s="4">
        <v>1</v>
      </c>
      <c r="AA119" s="1" t="s">
        <v>1555</v>
      </c>
      <c r="AB119" s="1" t="s">
        <v>2264</v>
      </c>
      <c r="AC119" s="1" t="s">
        <v>2341</v>
      </c>
      <c r="AD119" s="1" t="s">
        <v>2341</v>
      </c>
      <c r="AE119" s="1" t="s">
        <v>1557</v>
      </c>
      <c r="AF119" s="1" t="s">
        <v>1558</v>
      </c>
      <c r="AG119" s="1" t="s">
        <v>2310</v>
      </c>
      <c r="AH119" s="1" t="s">
        <v>3</v>
      </c>
      <c r="AI119" s="1" t="s">
        <v>3</v>
      </c>
      <c r="AJ119" s="1" t="s">
        <v>3</v>
      </c>
      <c r="AK119" s="1" t="s">
        <v>3</v>
      </c>
      <c r="AL119" s="1" t="s">
        <v>3</v>
      </c>
      <c r="AM119" s="1" t="s">
        <v>3</v>
      </c>
      <c r="AN119" s="1" t="s">
        <v>3</v>
      </c>
      <c r="AO119" s="1" t="s">
        <v>3</v>
      </c>
      <c r="AP119" s="1" t="s">
        <v>3</v>
      </c>
      <c r="AQ119" s="1" t="s">
        <v>3</v>
      </c>
      <c r="AR119" s="1" t="s">
        <v>3</v>
      </c>
      <c r="AS119" s="1" t="s">
        <v>3</v>
      </c>
      <c r="AT119" s="1" t="s">
        <v>3</v>
      </c>
      <c r="AU119" s="168" t="s">
        <v>3</v>
      </c>
      <c r="AV119" s="171" t="s">
        <v>2342</v>
      </c>
    </row>
    <row r="120" spans="1:48">
      <c r="R120" s="165">
        <f>SUBTOTAL(9,R6:R119)</f>
        <v>8063015.4799999995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D15" sqref="D15"/>
    </sheetView>
  </sheetViews>
  <sheetFormatPr defaultRowHeight="15"/>
  <cols>
    <col min="1" max="1" width="30.140625" customWidth="1"/>
  </cols>
  <sheetData>
    <row r="1" spans="1:8" ht="30">
      <c r="A1" s="1" t="s">
        <v>0</v>
      </c>
      <c r="B1" s="2">
        <v>2002</v>
      </c>
      <c r="C1" s="1" t="s">
        <v>1</v>
      </c>
      <c r="D1" s="3" t="s">
        <v>2</v>
      </c>
      <c r="E1" s="3" t="s">
        <v>3</v>
      </c>
      <c r="F1" s="1" t="s">
        <v>4</v>
      </c>
      <c r="G1" s="4">
        <v>3000</v>
      </c>
      <c r="H1" s="1" t="s">
        <v>5</v>
      </c>
    </row>
    <row r="2" spans="1:8" ht="30">
      <c r="A2" s="1" t="s">
        <v>6</v>
      </c>
      <c r="B2" s="2">
        <v>2008</v>
      </c>
      <c r="C2" s="1" t="s">
        <v>1</v>
      </c>
      <c r="D2" s="3" t="s">
        <v>7</v>
      </c>
      <c r="E2" s="3" t="s">
        <v>3</v>
      </c>
      <c r="F2" s="1" t="s">
        <v>8</v>
      </c>
      <c r="G2" s="4">
        <v>2913.01</v>
      </c>
      <c r="H2" s="1" t="s">
        <v>5</v>
      </c>
    </row>
    <row r="3" spans="1:8" ht="30">
      <c r="A3" s="1" t="s">
        <v>9</v>
      </c>
      <c r="B3" s="2">
        <v>2012</v>
      </c>
      <c r="C3" s="1" t="s">
        <v>1</v>
      </c>
      <c r="D3" s="3" t="s">
        <v>10</v>
      </c>
      <c r="E3" s="3" t="s">
        <v>3</v>
      </c>
      <c r="F3" s="1" t="s">
        <v>8</v>
      </c>
      <c r="G3" s="4">
        <v>2685</v>
      </c>
      <c r="H3" s="1" t="s">
        <v>5</v>
      </c>
    </row>
    <row r="4" spans="1:8" ht="30">
      <c r="A4" s="1" t="s">
        <v>11</v>
      </c>
      <c r="B4" s="2">
        <v>2016</v>
      </c>
      <c r="C4" s="1" t="s">
        <v>1</v>
      </c>
      <c r="D4" s="3" t="s">
        <v>12</v>
      </c>
      <c r="E4" s="3" t="s">
        <v>3</v>
      </c>
      <c r="F4" s="1" t="s">
        <v>8</v>
      </c>
      <c r="G4" s="4">
        <v>1498</v>
      </c>
      <c r="H4" s="1" t="s">
        <v>5</v>
      </c>
    </row>
    <row r="5" spans="1:8" ht="30">
      <c r="A5" s="1" t="s">
        <v>13</v>
      </c>
      <c r="B5" s="2">
        <v>2017</v>
      </c>
      <c r="C5" s="1" t="s">
        <v>1</v>
      </c>
      <c r="D5" s="3" t="s">
        <v>14</v>
      </c>
      <c r="E5" s="3" t="s">
        <v>3</v>
      </c>
      <c r="F5" s="1" t="s">
        <v>8</v>
      </c>
      <c r="G5" s="4">
        <v>1182.94</v>
      </c>
      <c r="H5" s="1" t="s">
        <v>5</v>
      </c>
    </row>
    <row r="6" spans="1:8" ht="45">
      <c r="A6" s="1" t="s">
        <v>15</v>
      </c>
      <c r="B6" s="2">
        <v>2009</v>
      </c>
      <c r="C6" s="1" t="s">
        <v>16</v>
      </c>
      <c r="D6" s="3" t="s">
        <v>17</v>
      </c>
      <c r="E6" s="3" t="s">
        <v>3</v>
      </c>
      <c r="F6" s="1" t="s">
        <v>18</v>
      </c>
      <c r="G6" s="4">
        <v>3583</v>
      </c>
      <c r="H6" s="1" t="s">
        <v>1197</v>
      </c>
    </row>
    <row r="7" spans="1:8" ht="30">
      <c r="A7" s="1" t="s">
        <v>19</v>
      </c>
      <c r="B7" s="2">
        <v>2003</v>
      </c>
      <c r="C7" s="1" t="s">
        <v>16</v>
      </c>
      <c r="D7" s="3" t="s">
        <v>2</v>
      </c>
      <c r="E7" s="3" t="s">
        <v>3</v>
      </c>
      <c r="F7" s="1" t="s">
        <v>18</v>
      </c>
      <c r="G7" s="4">
        <v>4475.53</v>
      </c>
      <c r="H7" s="1" t="s">
        <v>5</v>
      </c>
    </row>
    <row r="8" spans="1:8" ht="30">
      <c r="A8" s="1" t="s">
        <v>20</v>
      </c>
      <c r="B8" s="2">
        <v>2004</v>
      </c>
      <c r="C8" s="1" t="s">
        <v>16</v>
      </c>
      <c r="D8" s="3" t="s">
        <v>2</v>
      </c>
      <c r="E8" s="3" t="s">
        <v>3</v>
      </c>
      <c r="F8" s="1" t="s">
        <v>18</v>
      </c>
      <c r="G8" s="4">
        <v>3679</v>
      </c>
      <c r="H8" s="1" t="s">
        <v>5</v>
      </c>
    </row>
    <row r="9" spans="1:8" ht="30">
      <c r="A9" s="1" t="s">
        <v>21</v>
      </c>
      <c r="B9" s="2">
        <v>2018</v>
      </c>
      <c r="C9" s="1" t="s">
        <v>1</v>
      </c>
      <c r="D9" s="3" t="s">
        <v>22</v>
      </c>
      <c r="E9" s="3" t="s">
        <v>3</v>
      </c>
      <c r="F9" s="1" t="s">
        <v>8</v>
      </c>
      <c r="G9" s="4">
        <v>5104.5</v>
      </c>
      <c r="H9" s="1" t="s">
        <v>5</v>
      </c>
    </row>
    <row r="10" spans="1:8" ht="30">
      <c r="A10" s="1" t="s">
        <v>23</v>
      </c>
      <c r="B10" s="2">
        <v>2019</v>
      </c>
      <c r="C10" s="1" t="s">
        <v>1</v>
      </c>
      <c r="D10" s="3" t="s">
        <v>24</v>
      </c>
      <c r="E10" s="3" t="s">
        <v>3</v>
      </c>
      <c r="F10" s="1" t="s">
        <v>8</v>
      </c>
      <c r="G10" s="4">
        <v>1667.76</v>
      </c>
      <c r="H10" s="1" t="s">
        <v>5</v>
      </c>
    </row>
    <row r="11" spans="1:8" ht="30">
      <c r="A11" s="1" t="s">
        <v>25</v>
      </c>
      <c r="B11" s="2">
        <v>2021</v>
      </c>
      <c r="C11" s="1" t="s">
        <v>1</v>
      </c>
      <c r="D11" s="3" t="s">
        <v>26</v>
      </c>
      <c r="E11" s="3" t="s">
        <v>3</v>
      </c>
      <c r="F11" s="1" t="s">
        <v>8</v>
      </c>
      <c r="G11" s="4">
        <v>3357.99</v>
      </c>
      <c r="H11" s="1" t="s">
        <v>5</v>
      </c>
    </row>
    <row r="12" spans="1:8" ht="30">
      <c r="A12" s="1" t="s">
        <v>27</v>
      </c>
      <c r="B12" s="2">
        <v>2022</v>
      </c>
      <c r="C12" s="1" t="s">
        <v>1</v>
      </c>
      <c r="D12" s="3" t="s">
        <v>28</v>
      </c>
      <c r="E12" s="3" t="s">
        <v>3</v>
      </c>
      <c r="F12" s="1" t="s">
        <v>8</v>
      </c>
      <c r="G12" s="4">
        <v>9469.77</v>
      </c>
      <c r="H12" s="1" t="s">
        <v>5</v>
      </c>
    </row>
    <row r="13" spans="1:8" ht="30">
      <c r="A13" s="1" t="s">
        <v>29</v>
      </c>
      <c r="B13" s="2">
        <v>2023</v>
      </c>
      <c r="C13" s="1" t="s">
        <v>1</v>
      </c>
      <c r="D13" s="3" t="s">
        <v>30</v>
      </c>
      <c r="E13" s="3" t="s">
        <v>3</v>
      </c>
      <c r="F13" s="1" t="s">
        <v>8</v>
      </c>
      <c r="G13" s="4">
        <v>3986.7</v>
      </c>
      <c r="H13" s="1" t="s">
        <v>5</v>
      </c>
    </row>
    <row r="14" spans="1:8">
      <c r="G14" s="5">
        <f>SUM(G1:G13)</f>
        <v>46603.199999999997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I2" sqref="I2"/>
    </sheetView>
  </sheetViews>
  <sheetFormatPr defaultRowHeight="15"/>
  <cols>
    <col min="1" max="1" width="27.140625" customWidth="1"/>
    <col min="6" max="6" width="11.42578125" bestFit="1" customWidth="1"/>
  </cols>
  <sheetData>
    <row r="1" spans="1:7" ht="45">
      <c r="A1" s="1" t="s">
        <v>31</v>
      </c>
      <c r="B1" s="2">
        <v>2015</v>
      </c>
      <c r="C1" s="1" t="s">
        <v>16</v>
      </c>
      <c r="D1" s="3" t="s">
        <v>32</v>
      </c>
      <c r="E1" s="1" t="s">
        <v>8</v>
      </c>
      <c r="F1" s="4">
        <v>1221449.95</v>
      </c>
      <c r="G1" s="1" t="s">
        <v>33</v>
      </c>
    </row>
    <row r="2" spans="1:7" ht="30">
      <c r="A2" s="1" t="s">
        <v>34</v>
      </c>
      <c r="B2" s="2">
        <v>2015</v>
      </c>
      <c r="C2" s="1" t="s">
        <v>16</v>
      </c>
      <c r="D2" s="3" t="s">
        <v>35</v>
      </c>
      <c r="E2" s="1" t="s">
        <v>18</v>
      </c>
      <c r="F2" s="4">
        <v>790000</v>
      </c>
      <c r="G2" s="1" t="s">
        <v>33</v>
      </c>
    </row>
    <row r="3" spans="1:7" ht="30">
      <c r="A3" s="1" t="s">
        <v>34</v>
      </c>
      <c r="B3" s="2">
        <v>2012</v>
      </c>
      <c r="C3" s="1" t="s">
        <v>16</v>
      </c>
      <c r="D3" s="3" t="s">
        <v>36</v>
      </c>
      <c r="E3" s="1" t="s">
        <v>18</v>
      </c>
      <c r="F3" s="4">
        <v>717137.97</v>
      </c>
      <c r="G3" s="1" t="s">
        <v>33</v>
      </c>
    </row>
    <row r="4" spans="1:7" ht="30">
      <c r="A4" s="1" t="s">
        <v>37</v>
      </c>
      <c r="B4" s="2">
        <v>2009</v>
      </c>
      <c r="C4" s="1" t="s">
        <v>16</v>
      </c>
      <c r="D4" s="3" t="s">
        <v>38</v>
      </c>
      <c r="E4" s="1" t="s">
        <v>18</v>
      </c>
      <c r="F4" s="4">
        <v>7660.99</v>
      </c>
      <c r="G4" s="1" t="s">
        <v>33</v>
      </c>
    </row>
    <row r="5" spans="1:7" ht="30">
      <c r="A5" s="1" t="s">
        <v>39</v>
      </c>
      <c r="B5" s="2">
        <v>2006</v>
      </c>
      <c r="C5" s="1" t="s">
        <v>16</v>
      </c>
      <c r="D5" s="3" t="s">
        <v>40</v>
      </c>
      <c r="E5" s="1" t="s">
        <v>18</v>
      </c>
      <c r="F5" s="4">
        <v>312011.62</v>
      </c>
      <c r="G5" s="1" t="s">
        <v>33</v>
      </c>
    </row>
    <row r="6" spans="1:7" ht="30">
      <c r="A6" s="1" t="s">
        <v>41</v>
      </c>
      <c r="B6" s="2">
        <v>2010</v>
      </c>
      <c r="C6" s="1" t="s">
        <v>16</v>
      </c>
      <c r="D6" s="3" t="s">
        <v>2</v>
      </c>
      <c r="E6" s="1" t="s">
        <v>18</v>
      </c>
      <c r="F6" s="4">
        <v>10652.43</v>
      </c>
      <c r="G6" s="1" t="s">
        <v>33</v>
      </c>
    </row>
    <row r="7" spans="1:7" ht="30">
      <c r="A7" s="1" t="s">
        <v>42</v>
      </c>
      <c r="B7" s="2">
        <v>2010</v>
      </c>
      <c r="C7" s="1" t="s">
        <v>16</v>
      </c>
      <c r="D7" s="3" t="s">
        <v>2</v>
      </c>
      <c r="E7" s="1" t="s">
        <v>18</v>
      </c>
      <c r="F7" s="4">
        <v>20042.71</v>
      </c>
      <c r="G7" s="1" t="s">
        <v>33</v>
      </c>
    </row>
    <row r="8" spans="1:7" ht="45">
      <c r="A8" s="1" t="s">
        <v>43</v>
      </c>
      <c r="B8" s="2">
        <v>2012</v>
      </c>
      <c r="C8" s="1" t="s">
        <v>16</v>
      </c>
      <c r="D8" s="3" t="s">
        <v>2</v>
      </c>
      <c r="E8" s="1" t="s">
        <v>18</v>
      </c>
      <c r="F8" s="4">
        <v>157537</v>
      </c>
      <c r="G8" s="1" t="s">
        <v>33</v>
      </c>
    </row>
    <row r="9" spans="1:7" ht="30">
      <c r="A9" s="1" t="s">
        <v>41</v>
      </c>
      <c r="B9" s="2">
        <v>2013</v>
      </c>
      <c r="C9" s="1" t="s">
        <v>16</v>
      </c>
      <c r="D9" s="3" t="s">
        <v>2</v>
      </c>
      <c r="E9" s="1" t="s">
        <v>18</v>
      </c>
      <c r="F9" s="4">
        <v>13999.86</v>
      </c>
      <c r="G9" s="1" t="s">
        <v>33</v>
      </c>
    </row>
    <row r="10" spans="1:7" ht="45">
      <c r="A10" s="1" t="s">
        <v>43</v>
      </c>
      <c r="B10" s="2">
        <v>2013</v>
      </c>
      <c r="C10" s="1" t="s">
        <v>16</v>
      </c>
      <c r="D10" s="3" t="s">
        <v>2</v>
      </c>
      <c r="E10" s="1" t="s">
        <v>18</v>
      </c>
      <c r="F10" s="4">
        <v>47305</v>
      </c>
      <c r="G10" s="1" t="s">
        <v>33</v>
      </c>
    </row>
    <row r="11" spans="1:7" ht="45">
      <c r="A11" s="1" t="s">
        <v>43</v>
      </c>
      <c r="B11" s="2">
        <v>2013</v>
      </c>
      <c r="C11" s="1" t="s">
        <v>16</v>
      </c>
      <c r="D11" s="3" t="s">
        <v>2</v>
      </c>
      <c r="E11" s="1" t="s">
        <v>18</v>
      </c>
      <c r="F11" s="4">
        <v>4034.4</v>
      </c>
      <c r="G11" s="1" t="s">
        <v>33</v>
      </c>
    </row>
    <row r="12" spans="1:7" ht="45">
      <c r="A12" s="1" t="s">
        <v>43</v>
      </c>
      <c r="B12" s="2">
        <v>2014</v>
      </c>
      <c r="C12" s="1" t="s">
        <v>16</v>
      </c>
      <c r="D12" s="3" t="s">
        <v>2</v>
      </c>
      <c r="E12" s="1" t="s">
        <v>18</v>
      </c>
      <c r="F12" s="4">
        <v>547350</v>
      </c>
      <c r="G12" s="1" t="s">
        <v>33</v>
      </c>
    </row>
    <row r="13" spans="1:7" ht="45">
      <c r="A13" s="1" t="s">
        <v>44</v>
      </c>
      <c r="B13" s="2">
        <v>2015</v>
      </c>
      <c r="C13" s="1" t="s">
        <v>16</v>
      </c>
      <c r="D13" s="3" t="s">
        <v>2</v>
      </c>
      <c r="E13" s="1" t="s">
        <v>18</v>
      </c>
      <c r="F13" s="4">
        <v>21242.1</v>
      </c>
      <c r="G13" s="1" t="s">
        <v>33</v>
      </c>
    </row>
    <row r="14" spans="1:7" ht="45">
      <c r="A14" s="1" t="s">
        <v>45</v>
      </c>
      <c r="B14" s="2">
        <v>2015</v>
      </c>
      <c r="C14" s="1" t="s">
        <v>16</v>
      </c>
      <c r="D14" s="3" t="s">
        <v>2</v>
      </c>
      <c r="E14" s="1" t="s">
        <v>18</v>
      </c>
      <c r="F14" s="4">
        <v>98313.9</v>
      </c>
      <c r="G14" s="1" t="s">
        <v>33</v>
      </c>
    </row>
    <row r="15" spans="1:7" ht="30">
      <c r="A15" s="1" t="s">
        <v>46</v>
      </c>
      <c r="B15" s="2">
        <v>2015</v>
      </c>
      <c r="C15" s="1" t="s">
        <v>16</v>
      </c>
      <c r="D15" s="3" t="s">
        <v>2</v>
      </c>
      <c r="E15" s="1" t="s">
        <v>18</v>
      </c>
      <c r="F15" s="4">
        <v>4612.5</v>
      </c>
      <c r="G15" s="1" t="s">
        <v>33</v>
      </c>
    </row>
    <row r="16" spans="1:7" ht="30">
      <c r="A16" s="1" t="s">
        <v>46</v>
      </c>
      <c r="B16" s="2">
        <v>2015</v>
      </c>
      <c r="C16" s="1" t="s">
        <v>16</v>
      </c>
      <c r="D16" s="3" t="s">
        <v>2</v>
      </c>
      <c r="E16" s="1" t="s">
        <v>18</v>
      </c>
      <c r="F16" s="4">
        <v>4612.5</v>
      </c>
      <c r="G16" s="1" t="s">
        <v>33</v>
      </c>
    </row>
    <row r="17" spans="1:7" ht="30">
      <c r="A17" s="1" t="s">
        <v>46</v>
      </c>
      <c r="B17" s="2">
        <v>2015</v>
      </c>
      <c r="C17" s="1" t="s">
        <v>16</v>
      </c>
      <c r="D17" s="3" t="s">
        <v>2</v>
      </c>
      <c r="E17" s="1" t="s">
        <v>18</v>
      </c>
      <c r="F17" s="4">
        <v>4612.5</v>
      </c>
      <c r="G17" s="1" t="s">
        <v>33</v>
      </c>
    </row>
    <row r="18" spans="1:7" ht="30">
      <c r="A18" s="1" t="s">
        <v>42</v>
      </c>
      <c r="B18" s="2">
        <v>2015</v>
      </c>
      <c r="C18" s="1" t="s">
        <v>16</v>
      </c>
      <c r="D18" s="3" t="s">
        <v>2</v>
      </c>
      <c r="E18" s="1" t="s">
        <v>18</v>
      </c>
      <c r="F18" s="4">
        <v>181552.92</v>
      </c>
      <c r="G18" s="1" t="s">
        <v>33</v>
      </c>
    </row>
    <row r="19" spans="1:7" ht="30">
      <c r="A19" s="1" t="s">
        <v>42</v>
      </c>
      <c r="B19" s="2">
        <v>2015</v>
      </c>
      <c r="C19" s="1" t="s">
        <v>16</v>
      </c>
      <c r="D19" s="3" t="s">
        <v>2</v>
      </c>
      <c r="E19" s="1" t="s">
        <v>18</v>
      </c>
      <c r="F19" s="4">
        <v>9729.2999999999993</v>
      </c>
      <c r="G19" s="1" t="s">
        <v>33</v>
      </c>
    </row>
    <row r="20" spans="1:7" ht="45">
      <c r="A20" s="1" t="s">
        <v>43</v>
      </c>
      <c r="B20" s="2">
        <v>2015</v>
      </c>
      <c r="C20" s="1" t="s">
        <v>16</v>
      </c>
      <c r="D20" s="3" t="s">
        <v>2</v>
      </c>
      <c r="E20" s="1" t="s">
        <v>18</v>
      </c>
      <c r="F20" s="4">
        <v>4426.07</v>
      </c>
      <c r="G20" s="1" t="s">
        <v>33</v>
      </c>
    </row>
    <row r="21" spans="1:7" ht="30">
      <c r="A21" s="1" t="s">
        <v>42</v>
      </c>
      <c r="B21" s="2">
        <v>2016</v>
      </c>
      <c r="C21" s="1" t="s">
        <v>16</v>
      </c>
      <c r="D21" s="3" t="s">
        <v>2</v>
      </c>
      <c r="E21" s="1" t="s">
        <v>18</v>
      </c>
      <c r="F21" s="4">
        <v>17516.150000000001</v>
      </c>
      <c r="G21" s="1" t="s">
        <v>33</v>
      </c>
    </row>
    <row r="22" spans="1:7" ht="30">
      <c r="A22" s="1" t="s">
        <v>41</v>
      </c>
      <c r="B22" s="2">
        <v>2016</v>
      </c>
      <c r="C22" s="1" t="s">
        <v>16</v>
      </c>
      <c r="D22" s="3" t="s">
        <v>2</v>
      </c>
      <c r="E22" s="1" t="s">
        <v>18</v>
      </c>
      <c r="F22" s="4">
        <v>9700</v>
      </c>
      <c r="G22" s="1" t="s">
        <v>33</v>
      </c>
    </row>
    <row r="23" spans="1:7" ht="30">
      <c r="A23" s="1" t="s">
        <v>47</v>
      </c>
      <c r="B23" s="2">
        <v>2016</v>
      </c>
      <c r="C23" s="1" t="s">
        <v>16</v>
      </c>
      <c r="D23" s="3" t="s">
        <v>2</v>
      </c>
      <c r="E23" s="1" t="s">
        <v>18</v>
      </c>
      <c r="F23" s="4">
        <v>11046.85</v>
      </c>
      <c r="G23" s="1" t="s">
        <v>33</v>
      </c>
    </row>
    <row r="24" spans="1:7" ht="30">
      <c r="A24" s="1" t="s">
        <v>42</v>
      </c>
      <c r="B24" s="2">
        <v>2016</v>
      </c>
      <c r="C24" s="1" t="s">
        <v>16</v>
      </c>
      <c r="D24" s="3" t="s">
        <v>2</v>
      </c>
      <c r="E24" s="1" t="s">
        <v>18</v>
      </c>
      <c r="F24" s="4">
        <v>211437</v>
      </c>
      <c r="G24" s="1" t="s">
        <v>33</v>
      </c>
    </row>
    <row r="25" spans="1:7" ht="30">
      <c r="A25" s="1" t="s">
        <v>48</v>
      </c>
      <c r="B25" s="2">
        <v>2016</v>
      </c>
      <c r="C25" s="1" t="s">
        <v>16</v>
      </c>
      <c r="D25" s="3" t="s">
        <v>2</v>
      </c>
      <c r="E25" s="1" t="s">
        <v>18</v>
      </c>
      <c r="F25" s="4">
        <v>7972.04</v>
      </c>
      <c r="G25" s="1" t="s">
        <v>33</v>
      </c>
    </row>
    <row r="26" spans="1:7" ht="30">
      <c r="A26" s="1" t="s">
        <v>48</v>
      </c>
      <c r="B26" s="2">
        <v>2016</v>
      </c>
      <c r="C26" s="1" t="s">
        <v>16</v>
      </c>
      <c r="D26" s="3" t="s">
        <v>2</v>
      </c>
      <c r="E26" s="1" t="s">
        <v>18</v>
      </c>
      <c r="F26" s="4">
        <v>7972.04</v>
      </c>
      <c r="G26" s="1" t="s">
        <v>33</v>
      </c>
    </row>
    <row r="27" spans="1:7" ht="30">
      <c r="A27" s="1" t="s">
        <v>48</v>
      </c>
      <c r="B27" s="2">
        <v>2016</v>
      </c>
      <c r="C27" s="1" t="s">
        <v>16</v>
      </c>
      <c r="D27" s="3" t="s">
        <v>2</v>
      </c>
      <c r="E27" s="1" t="s">
        <v>18</v>
      </c>
      <c r="F27" s="4">
        <v>7972.04</v>
      </c>
      <c r="G27" s="1" t="s">
        <v>33</v>
      </c>
    </row>
    <row r="28" spans="1:7" ht="30">
      <c r="A28" s="1" t="s">
        <v>42</v>
      </c>
      <c r="B28" s="2">
        <v>2016</v>
      </c>
      <c r="C28" s="1" t="s">
        <v>16</v>
      </c>
      <c r="D28" s="3" t="s">
        <v>2</v>
      </c>
      <c r="E28" s="1" t="s">
        <v>18</v>
      </c>
      <c r="F28" s="4">
        <v>26470.83</v>
      </c>
      <c r="G28" s="1" t="s">
        <v>33</v>
      </c>
    </row>
    <row r="29" spans="1:7" ht="45">
      <c r="A29" s="1" t="s">
        <v>44</v>
      </c>
      <c r="B29" s="2">
        <v>2017</v>
      </c>
      <c r="C29" s="1" t="s">
        <v>16</v>
      </c>
      <c r="D29" s="3" t="s">
        <v>2</v>
      </c>
      <c r="E29" s="1" t="s">
        <v>18</v>
      </c>
      <c r="F29" s="4">
        <v>36165.69</v>
      </c>
      <c r="G29" s="1" t="s">
        <v>33</v>
      </c>
    </row>
    <row r="30" spans="1:7" ht="45">
      <c r="A30" s="1" t="s">
        <v>49</v>
      </c>
      <c r="B30" s="2">
        <v>2017</v>
      </c>
      <c r="C30" s="1" t="s">
        <v>16</v>
      </c>
      <c r="D30" s="3" t="s">
        <v>2</v>
      </c>
      <c r="E30" s="1" t="s">
        <v>18</v>
      </c>
      <c r="F30" s="4">
        <v>56315.55</v>
      </c>
      <c r="G30" s="1" t="s">
        <v>33</v>
      </c>
    </row>
    <row r="31" spans="1:7" ht="30">
      <c r="A31" s="1" t="s">
        <v>42</v>
      </c>
      <c r="B31" s="2">
        <v>2017</v>
      </c>
      <c r="C31" s="1" t="s">
        <v>16</v>
      </c>
      <c r="D31" s="3" t="s">
        <v>2</v>
      </c>
      <c r="E31" s="1" t="s">
        <v>18</v>
      </c>
      <c r="F31" s="4">
        <v>51034</v>
      </c>
      <c r="G31" s="1" t="s">
        <v>33</v>
      </c>
    </row>
    <row r="32" spans="1:7" ht="30">
      <c r="A32" s="1" t="s">
        <v>42</v>
      </c>
      <c r="B32" s="2">
        <v>2018</v>
      </c>
      <c r="C32" s="1" t="s">
        <v>16</v>
      </c>
      <c r="D32" s="3" t="s">
        <v>2</v>
      </c>
      <c r="E32" s="1" t="s">
        <v>50</v>
      </c>
      <c r="F32" s="4">
        <v>26014.5</v>
      </c>
      <c r="G32" s="1" t="s">
        <v>33</v>
      </c>
    </row>
    <row r="33" spans="1:7" ht="30">
      <c r="A33" s="1" t="s">
        <v>51</v>
      </c>
      <c r="B33" s="2">
        <v>2018</v>
      </c>
      <c r="C33" s="1" t="s">
        <v>16</v>
      </c>
      <c r="D33" s="3" t="s">
        <v>2</v>
      </c>
      <c r="E33" s="1" t="s">
        <v>50</v>
      </c>
      <c r="F33" s="4">
        <v>25092</v>
      </c>
      <c r="G33" s="1" t="s">
        <v>33</v>
      </c>
    </row>
    <row r="34" spans="1:7" ht="30">
      <c r="A34" s="1" t="s">
        <v>42</v>
      </c>
      <c r="B34" s="2">
        <v>2018</v>
      </c>
      <c r="C34" s="1" t="s">
        <v>16</v>
      </c>
      <c r="D34" s="3" t="s">
        <v>2</v>
      </c>
      <c r="E34" s="1" t="s">
        <v>50</v>
      </c>
      <c r="F34" s="4">
        <v>53536.98</v>
      </c>
      <c r="G34" s="1" t="s">
        <v>33</v>
      </c>
    </row>
    <row r="35" spans="1:7" ht="30">
      <c r="A35" s="1" t="s">
        <v>42</v>
      </c>
      <c r="B35" s="2">
        <v>2018</v>
      </c>
      <c r="C35" s="1" t="s">
        <v>16</v>
      </c>
      <c r="D35" s="3" t="s">
        <v>2</v>
      </c>
      <c r="E35" s="1" t="s">
        <v>50</v>
      </c>
      <c r="F35" s="4">
        <v>71987</v>
      </c>
      <c r="G35" s="1" t="s">
        <v>33</v>
      </c>
    </row>
    <row r="36" spans="1:7" ht="45">
      <c r="A36" s="1" t="s">
        <v>45</v>
      </c>
      <c r="B36" s="2">
        <v>2019</v>
      </c>
      <c r="C36" s="1" t="s">
        <v>16</v>
      </c>
      <c r="D36" s="3" t="s">
        <v>2</v>
      </c>
      <c r="E36" s="1" t="s">
        <v>50</v>
      </c>
      <c r="F36" s="4">
        <v>114273.15</v>
      </c>
      <c r="G36" s="1" t="s">
        <v>33</v>
      </c>
    </row>
    <row r="37" spans="1:7" ht="45">
      <c r="A37" s="1" t="s">
        <v>43</v>
      </c>
      <c r="B37" s="2">
        <v>2019</v>
      </c>
      <c r="C37" s="1" t="s">
        <v>16</v>
      </c>
      <c r="D37" s="3" t="s">
        <v>2</v>
      </c>
      <c r="E37" s="1" t="s">
        <v>50</v>
      </c>
      <c r="F37" s="4">
        <v>73185</v>
      </c>
      <c r="G37" s="1" t="s">
        <v>33</v>
      </c>
    </row>
    <row r="38" spans="1:7" ht="30">
      <c r="A38" s="1" t="s">
        <v>52</v>
      </c>
      <c r="B38" s="2">
        <v>2019</v>
      </c>
      <c r="C38" s="1" t="s">
        <v>16</v>
      </c>
      <c r="D38" s="3" t="s">
        <v>2</v>
      </c>
      <c r="E38" s="1" t="s">
        <v>50</v>
      </c>
      <c r="F38" s="4">
        <v>68301.899999999994</v>
      </c>
      <c r="G38" s="1" t="s">
        <v>33</v>
      </c>
    </row>
    <row r="39" spans="1:7" ht="30">
      <c r="A39" s="1" t="s">
        <v>42</v>
      </c>
      <c r="B39" s="2">
        <v>2019</v>
      </c>
      <c r="C39" s="1" t="s">
        <v>16</v>
      </c>
      <c r="D39" s="3" t="s">
        <v>2</v>
      </c>
      <c r="E39" s="1" t="s">
        <v>50</v>
      </c>
      <c r="F39" s="4">
        <v>26641.8</v>
      </c>
      <c r="G39" s="1" t="s">
        <v>33</v>
      </c>
    </row>
    <row r="40" spans="1:7" ht="30">
      <c r="A40" s="1" t="s">
        <v>42</v>
      </c>
      <c r="B40" s="2">
        <v>2019</v>
      </c>
      <c r="C40" s="1" t="s">
        <v>16</v>
      </c>
      <c r="D40" s="3" t="s">
        <v>2</v>
      </c>
      <c r="E40" s="1" t="s">
        <v>50</v>
      </c>
      <c r="F40" s="4">
        <v>85326.33</v>
      </c>
      <c r="G40" s="1" t="s">
        <v>33</v>
      </c>
    </row>
    <row r="41" spans="1:7" ht="45">
      <c r="A41" s="1" t="s">
        <v>43</v>
      </c>
      <c r="B41" s="2">
        <v>2019</v>
      </c>
      <c r="C41" s="1" t="s">
        <v>16</v>
      </c>
      <c r="D41" s="3" t="s">
        <v>2</v>
      </c>
      <c r="E41" s="1" t="s">
        <v>50</v>
      </c>
      <c r="F41" s="4">
        <v>108855</v>
      </c>
      <c r="G41" s="1" t="s">
        <v>33</v>
      </c>
    </row>
    <row r="42" spans="1:7" ht="30">
      <c r="A42" s="1" t="s">
        <v>53</v>
      </c>
      <c r="B42" s="2">
        <v>2020</v>
      </c>
      <c r="C42" s="1" t="s">
        <v>16</v>
      </c>
      <c r="D42" s="3" t="s">
        <v>2</v>
      </c>
      <c r="E42" s="1" t="s">
        <v>50</v>
      </c>
      <c r="F42" s="4">
        <v>346229.97</v>
      </c>
      <c r="G42" s="1" t="s">
        <v>33</v>
      </c>
    </row>
    <row r="43" spans="1:7" ht="30">
      <c r="A43" s="1" t="s">
        <v>41</v>
      </c>
      <c r="B43" s="2">
        <v>2020</v>
      </c>
      <c r="C43" s="1" t="s">
        <v>16</v>
      </c>
      <c r="D43" s="3" t="s">
        <v>2</v>
      </c>
      <c r="E43" s="1" t="s">
        <v>50</v>
      </c>
      <c r="F43" s="4">
        <v>69126</v>
      </c>
      <c r="G43" s="1" t="s">
        <v>33</v>
      </c>
    </row>
    <row r="44" spans="1:7" ht="45">
      <c r="A44" s="1" t="s">
        <v>54</v>
      </c>
      <c r="B44" s="2">
        <v>2019</v>
      </c>
      <c r="C44" s="1" t="s">
        <v>16</v>
      </c>
      <c r="D44" s="3" t="s">
        <v>2</v>
      </c>
      <c r="E44" s="1" t="s">
        <v>50</v>
      </c>
      <c r="F44" s="4">
        <v>4489.5</v>
      </c>
      <c r="G44" s="1" t="s">
        <v>33</v>
      </c>
    </row>
    <row r="45" spans="1:7" ht="75">
      <c r="A45" s="1" t="s">
        <v>55</v>
      </c>
      <c r="B45" s="2">
        <v>2021</v>
      </c>
      <c r="C45" s="1" t="s">
        <v>16</v>
      </c>
      <c r="D45" s="3" t="s">
        <v>2</v>
      </c>
      <c r="E45" s="1" t="s">
        <v>50</v>
      </c>
      <c r="F45" s="4">
        <v>79089</v>
      </c>
      <c r="G45" s="1" t="s">
        <v>33</v>
      </c>
    </row>
    <row r="46" spans="1:7" ht="45">
      <c r="A46" s="1" t="s">
        <v>43</v>
      </c>
      <c r="B46" s="2">
        <v>2021</v>
      </c>
      <c r="C46" s="1" t="s">
        <v>16</v>
      </c>
      <c r="D46" s="3" t="s">
        <v>2</v>
      </c>
      <c r="E46" s="1" t="s">
        <v>50</v>
      </c>
      <c r="F46" s="4">
        <v>159777</v>
      </c>
      <c r="G46" s="1" t="s">
        <v>33</v>
      </c>
    </row>
    <row r="47" spans="1:7" ht="30">
      <c r="A47" s="1" t="s">
        <v>34</v>
      </c>
      <c r="B47" s="2">
        <v>2022</v>
      </c>
      <c r="C47" s="1" t="s">
        <v>16</v>
      </c>
      <c r="D47" s="3" t="s">
        <v>56</v>
      </c>
      <c r="E47" s="1" t="s">
        <v>8</v>
      </c>
      <c r="F47" s="4">
        <v>153750</v>
      </c>
      <c r="G47" s="1" t="s">
        <v>33</v>
      </c>
    </row>
    <row r="48" spans="1:7" ht="45">
      <c r="A48" s="1" t="s">
        <v>57</v>
      </c>
      <c r="B48" s="2">
        <v>2022</v>
      </c>
      <c r="C48" s="1" t="s">
        <v>16</v>
      </c>
      <c r="D48" s="3" t="s">
        <v>56</v>
      </c>
      <c r="E48" s="1" t="s">
        <v>8</v>
      </c>
      <c r="F48" s="4">
        <v>46250</v>
      </c>
      <c r="G48" s="1" t="s">
        <v>33</v>
      </c>
    </row>
    <row r="49" spans="1:7" ht="45">
      <c r="A49" s="1" t="s">
        <v>57</v>
      </c>
      <c r="B49" s="2">
        <v>2022</v>
      </c>
      <c r="C49" s="1" t="s">
        <v>16</v>
      </c>
      <c r="D49" s="3" t="s">
        <v>56</v>
      </c>
      <c r="E49" s="1" t="s">
        <v>8</v>
      </c>
      <c r="F49" s="4">
        <v>35051.769999999997</v>
      </c>
      <c r="G49" s="1" t="s">
        <v>33</v>
      </c>
    </row>
    <row r="50" spans="1:7" ht="30">
      <c r="A50" s="1" t="s">
        <v>34</v>
      </c>
      <c r="B50" s="2">
        <v>2022</v>
      </c>
      <c r="C50" s="1" t="s">
        <v>16</v>
      </c>
      <c r="D50" s="3" t="s">
        <v>56</v>
      </c>
      <c r="E50" s="1" t="s">
        <v>8</v>
      </c>
      <c r="F50" s="4">
        <v>242863.5</v>
      </c>
      <c r="G50" s="1" t="s">
        <v>33</v>
      </c>
    </row>
    <row r="51" spans="1:7" ht="60">
      <c r="A51" s="1" t="s">
        <v>58</v>
      </c>
      <c r="B51" s="2">
        <v>2022</v>
      </c>
      <c r="C51" s="1" t="s">
        <v>16</v>
      </c>
      <c r="D51" s="3" t="s">
        <v>59</v>
      </c>
      <c r="E51" s="1" t="s">
        <v>8</v>
      </c>
      <c r="F51" s="4">
        <v>239579.67</v>
      </c>
      <c r="G51" s="1" t="s">
        <v>33</v>
      </c>
    </row>
    <row r="52" spans="1:7" ht="45">
      <c r="A52" s="1" t="s">
        <v>57</v>
      </c>
      <c r="B52" s="2">
        <v>2023</v>
      </c>
      <c r="C52" s="1" t="s">
        <v>1</v>
      </c>
      <c r="D52" s="3" t="s">
        <v>60</v>
      </c>
      <c r="E52" s="1" t="s">
        <v>8</v>
      </c>
      <c r="F52" s="4">
        <v>9778.5</v>
      </c>
      <c r="G52" s="1" t="s">
        <v>33</v>
      </c>
    </row>
    <row r="53" spans="1:7" ht="45">
      <c r="A53" s="1" t="s">
        <v>57</v>
      </c>
      <c r="B53" s="2">
        <v>2023</v>
      </c>
      <c r="C53" s="1" t="s">
        <v>1</v>
      </c>
      <c r="D53" s="3" t="s">
        <v>60</v>
      </c>
      <c r="E53" s="1" t="s">
        <v>8</v>
      </c>
      <c r="F53" s="4">
        <v>9778.5</v>
      </c>
      <c r="G53" s="1" t="s">
        <v>33</v>
      </c>
    </row>
    <row r="54" spans="1:7" ht="45">
      <c r="A54" s="1" t="s">
        <v>57</v>
      </c>
      <c r="B54" s="2">
        <v>2023</v>
      </c>
      <c r="C54" s="1" t="s">
        <v>1</v>
      </c>
      <c r="D54" s="3" t="s">
        <v>60</v>
      </c>
      <c r="E54" s="1" t="s">
        <v>8</v>
      </c>
      <c r="F54" s="4">
        <v>9778.5</v>
      </c>
      <c r="G54" s="1" t="s">
        <v>33</v>
      </c>
    </row>
    <row r="55" spans="1:7" ht="30">
      <c r="A55" s="1" t="s">
        <v>61</v>
      </c>
      <c r="B55" s="2">
        <v>2023</v>
      </c>
      <c r="C55" s="1" t="s">
        <v>62</v>
      </c>
      <c r="D55" s="3" t="s">
        <v>63</v>
      </c>
      <c r="E55" s="1" t="s">
        <v>64</v>
      </c>
      <c r="F55" s="4">
        <v>290</v>
      </c>
      <c r="G55" s="1" t="s">
        <v>33</v>
      </c>
    </row>
    <row r="56" spans="1:7" ht="30">
      <c r="A56" s="1" t="s">
        <v>61</v>
      </c>
      <c r="B56" s="2">
        <v>2023</v>
      </c>
      <c r="C56" s="1" t="s">
        <v>62</v>
      </c>
      <c r="D56" s="3" t="s">
        <v>63</v>
      </c>
      <c r="E56" s="1" t="s">
        <v>64</v>
      </c>
      <c r="F56" s="4">
        <v>290</v>
      </c>
      <c r="G56" s="1" t="s">
        <v>33</v>
      </c>
    </row>
    <row r="57" spans="1:7" ht="30">
      <c r="A57" s="1" t="s">
        <v>61</v>
      </c>
      <c r="B57" s="2">
        <v>2023</v>
      </c>
      <c r="C57" s="1" t="s">
        <v>62</v>
      </c>
      <c r="D57" s="3" t="s">
        <v>63</v>
      </c>
      <c r="E57" s="1" t="s">
        <v>64</v>
      </c>
      <c r="F57" s="4">
        <v>290</v>
      </c>
      <c r="G57" s="1" t="s">
        <v>33</v>
      </c>
    </row>
    <row r="58" spans="1:7">
      <c r="A58" s="6"/>
      <c r="B58" s="6"/>
      <c r="C58" s="6"/>
      <c r="D58" s="6"/>
      <c r="E58" s="6"/>
      <c r="F58" s="7">
        <v>6681511.4800000004</v>
      </c>
      <c r="G58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topLeftCell="A148" workbookViewId="0">
      <selection activeCell="A2" sqref="A1:G150"/>
    </sheetView>
  </sheetViews>
  <sheetFormatPr defaultRowHeight="15"/>
  <cols>
    <col min="1" max="1" width="23.42578125" customWidth="1"/>
    <col min="6" max="6" width="9.85546875" bestFit="1" customWidth="1"/>
  </cols>
  <sheetData>
    <row r="1" spans="1:7" ht="30">
      <c r="A1" s="1" t="s">
        <v>65</v>
      </c>
      <c r="B1" s="2">
        <v>2008</v>
      </c>
      <c r="C1" s="1" t="s">
        <v>62</v>
      </c>
      <c r="D1" s="3" t="s">
        <v>66</v>
      </c>
      <c r="E1" s="1" t="s">
        <v>64</v>
      </c>
      <c r="F1" s="4">
        <v>549</v>
      </c>
      <c r="G1" s="1" t="s">
        <v>67</v>
      </c>
    </row>
    <row r="2" spans="1:7" ht="30">
      <c r="A2" s="1" t="s">
        <v>68</v>
      </c>
      <c r="B2" s="2">
        <v>2013</v>
      </c>
      <c r="C2" s="1" t="s">
        <v>62</v>
      </c>
      <c r="D2" s="3" t="s">
        <v>69</v>
      </c>
      <c r="E2" s="1" t="s">
        <v>70</v>
      </c>
      <c r="F2" s="4">
        <v>300</v>
      </c>
      <c r="G2" s="1" t="s">
        <v>67</v>
      </c>
    </row>
    <row r="3" spans="1:7" ht="30">
      <c r="A3" s="1" t="s">
        <v>68</v>
      </c>
      <c r="B3" s="2">
        <v>2013</v>
      </c>
      <c r="C3" s="1" t="s">
        <v>62</v>
      </c>
      <c r="D3" s="3" t="s">
        <v>69</v>
      </c>
      <c r="E3" s="1" t="s">
        <v>70</v>
      </c>
      <c r="F3" s="4">
        <v>300</v>
      </c>
      <c r="G3" s="1" t="s">
        <v>67</v>
      </c>
    </row>
    <row r="4" spans="1:7" ht="30">
      <c r="A4" s="1" t="s">
        <v>71</v>
      </c>
      <c r="B4" s="2">
        <v>2015</v>
      </c>
      <c r="C4" s="1" t="s">
        <v>62</v>
      </c>
      <c r="D4" s="3" t="s">
        <v>72</v>
      </c>
      <c r="E4" s="1" t="s">
        <v>64</v>
      </c>
      <c r="F4" s="4">
        <v>851</v>
      </c>
      <c r="G4" s="1" t="s">
        <v>67</v>
      </c>
    </row>
    <row r="5" spans="1:7" ht="30">
      <c r="A5" s="1" t="s">
        <v>71</v>
      </c>
      <c r="B5" s="2">
        <v>2015</v>
      </c>
      <c r="C5" s="1" t="s">
        <v>62</v>
      </c>
      <c r="D5" s="3" t="s">
        <v>73</v>
      </c>
      <c r="E5" s="1" t="s">
        <v>64</v>
      </c>
      <c r="F5" s="4">
        <v>851</v>
      </c>
      <c r="G5" s="1" t="s">
        <v>67</v>
      </c>
    </row>
    <row r="6" spans="1:7" ht="30">
      <c r="A6" s="1" t="s">
        <v>71</v>
      </c>
      <c r="B6" s="2">
        <v>2015</v>
      </c>
      <c r="C6" s="1" t="s">
        <v>62</v>
      </c>
      <c r="D6" s="3" t="s">
        <v>73</v>
      </c>
      <c r="E6" s="1" t="s">
        <v>64</v>
      </c>
      <c r="F6" s="4">
        <v>851</v>
      </c>
      <c r="G6" s="1" t="s">
        <v>67</v>
      </c>
    </row>
    <row r="7" spans="1:7" ht="30">
      <c r="A7" s="1" t="s">
        <v>74</v>
      </c>
      <c r="B7" s="2">
        <v>2015</v>
      </c>
      <c r="C7" s="1" t="s">
        <v>1</v>
      </c>
      <c r="D7" s="3" t="s">
        <v>75</v>
      </c>
      <c r="E7" s="1" t="s">
        <v>8</v>
      </c>
      <c r="F7" s="4">
        <v>1233.21</v>
      </c>
      <c r="G7" s="1" t="s">
        <v>67</v>
      </c>
    </row>
    <row r="8" spans="1:7" ht="30">
      <c r="A8" s="1" t="s">
        <v>74</v>
      </c>
      <c r="B8" s="2">
        <v>2015</v>
      </c>
      <c r="C8" s="1" t="s">
        <v>1</v>
      </c>
      <c r="D8" s="3" t="s">
        <v>75</v>
      </c>
      <c r="E8" s="1" t="s">
        <v>8</v>
      </c>
      <c r="F8" s="4">
        <v>1233.21</v>
      </c>
      <c r="G8" s="1" t="s">
        <v>67</v>
      </c>
    </row>
    <row r="9" spans="1:7" ht="30">
      <c r="A9" s="1" t="s">
        <v>71</v>
      </c>
      <c r="B9" s="2">
        <v>2015</v>
      </c>
      <c r="C9" s="1" t="s">
        <v>62</v>
      </c>
      <c r="D9" s="3" t="s">
        <v>76</v>
      </c>
      <c r="E9" s="1" t="s">
        <v>64</v>
      </c>
      <c r="F9" s="4">
        <v>851</v>
      </c>
      <c r="G9" s="1" t="s">
        <v>67</v>
      </c>
    </row>
    <row r="10" spans="1:7" ht="30">
      <c r="A10" s="1" t="s">
        <v>71</v>
      </c>
      <c r="B10" s="2">
        <v>2015</v>
      </c>
      <c r="C10" s="1" t="s">
        <v>62</v>
      </c>
      <c r="D10" s="3" t="s">
        <v>77</v>
      </c>
      <c r="E10" s="1" t="s">
        <v>64</v>
      </c>
      <c r="F10" s="4">
        <v>851</v>
      </c>
      <c r="G10" s="1" t="s">
        <v>67</v>
      </c>
    </row>
    <row r="11" spans="1:7" ht="30">
      <c r="A11" s="1" t="s">
        <v>78</v>
      </c>
      <c r="B11" s="2">
        <v>2015</v>
      </c>
      <c r="C11" s="1" t="s">
        <v>62</v>
      </c>
      <c r="D11" s="3" t="s">
        <v>79</v>
      </c>
      <c r="E11" s="1" t="s">
        <v>64</v>
      </c>
      <c r="F11" s="4">
        <v>310</v>
      </c>
      <c r="G11" s="1" t="s">
        <v>67</v>
      </c>
    </row>
    <row r="12" spans="1:7" ht="30">
      <c r="A12" s="1" t="s">
        <v>80</v>
      </c>
      <c r="B12" s="2">
        <v>2015</v>
      </c>
      <c r="C12" s="1" t="s">
        <v>62</v>
      </c>
      <c r="D12" s="3" t="s">
        <v>81</v>
      </c>
      <c r="E12" s="1" t="s">
        <v>64</v>
      </c>
      <c r="F12" s="4">
        <v>582.44000000000005</v>
      </c>
      <c r="G12" s="1" t="s">
        <v>67</v>
      </c>
    </row>
    <row r="13" spans="1:7" ht="30">
      <c r="A13" s="1" t="s">
        <v>71</v>
      </c>
      <c r="B13" s="2">
        <v>2015</v>
      </c>
      <c r="C13" s="1" t="s">
        <v>62</v>
      </c>
      <c r="D13" s="3" t="s">
        <v>81</v>
      </c>
      <c r="E13" s="1" t="s">
        <v>64</v>
      </c>
      <c r="F13" s="4">
        <v>851</v>
      </c>
      <c r="G13" s="1" t="s">
        <v>67</v>
      </c>
    </row>
    <row r="14" spans="1:7" ht="30">
      <c r="A14" s="1" t="s">
        <v>80</v>
      </c>
      <c r="B14" s="2">
        <v>2015</v>
      </c>
      <c r="C14" s="1" t="s">
        <v>62</v>
      </c>
      <c r="D14" s="3" t="s">
        <v>82</v>
      </c>
      <c r="E14" s="1" t="s">
        <v>64</v>
      </c>
      <c r="F14" s="4">
        <v>582.44000000000005</v>
      </c>
      <c r="G14" s="1" t="s">
        <v>67</v>
      </c>
    </row>
    <row r="15" spans="1:7" ht="30">
      <c r="A15" s="1" t="s">
        <v>80</v>
      </c>
      <c r="B15" s="2">
        <v>2015</v>
      </c>
      <c r="C15" s="1" t="s">
        <v>62</v>
      </c>
      <c r="D15" s="3" t="s">
        <v>82</v>
      </c>
      <c r="E15" s="1" t="s">
        <v>64</v>
      </c>
      <c r="F15" s="4">
        <v>582.44000000000005</v>
      </c>
      <c r="G15" s="1" t="s">
        <v>67</v>
      </c>
    </row>
    <row r="16" spans="1:7" ht="30">
      <c r="A16" s="1" t="s">
        <v>83</v>
      </c>
      <c r="B16" s="2">
        <v>2008</v>
      </c>
      <c r="C16" s="1" t="s">
        <v>62</v>
      </c>
      <c r="D16" s="3" t="s">
        <v>84</v>
      </c>
      <c r="E16" s="1" t="s">
        <v>70</v>
      </c>
      <c r="F16" s="4">
        <v>450</v>
      </c>
      <c r="G16" s="1" t="s">
        <v>67</v>
      </c>
    </row>
    <row r="17" spans="1:7" ht="30">
      <c r="A17" s="1" t="s">
        <v>85</v>
      </c>
      <c r="B17" s="2">
        <v>2016</v>
      </c>
      <c r="C17" s="1" t="s">
        <v>62</v>
      </c>
      <c r="D17" s="3" t="s">
        <v>86</v>
      </c>
      <c r="E17" s="1" t="s">
        <v>64</v>
      </c>
      <c r="F17" s="4">
        <v>269.89999999999998</v>
      </c>
      <c r="G17" s="1" t="s">
        <v>67</v>
      </c>
    </row>
    <row r="18" spans="1:7" ht="30">
      <c r="A18" s="1" t="s">
        <v>87</v>
      </c>
      <c r="B18" s="2">
        <v>2010</v>
      </c>
      <c r="C18" s="1" t="s">
        <v>62</v>
      </c>
      <c r="D18" s="3" t="s">
        <v>88</v>
      </c>
      <c r="E18" s="1" t="s">
        <v>64</v>
      </c>
      <c r="F18" s="4">
        <v>390</v>
      </c>
      <c r="G18" s="1" t="s">
        <v>67</v>
      </c>
    </row>
    <row r="19" spans="1:7" ht="30">
      <c r="A19" s="1" t="s">
        <v>89</v>
      </c>
      <c r="B19" s="2">
        <v>2017</v>
      </c>
      <c r="C19" s="1" t="s">
        <v>62</v>
      </c>
      <c r="D19" s="3" t="s">
        <v>90</v>
      </c>
      <c r="E19" s="1" t="s">
        <v>64</v>
      </c>
      <c r="F19" s="4">
        <v>611.07000000000005</v>
      </c>
      <c r="G19" s="1" t="s">
        <v>67</v>
      </c>
    </row>
    <row r="20" spans="1:7" ht="30">
      <c r="A20" s="1" t="s">
        <v>89</v>
      </c>
      <c r="B20" s="2">
        <v>2017</v>
      </c>
      <c r="C20" s="1" t="s">
        <v>62</v>
      </c>
      <c r="D20" s="3" t="s">
        <v>91</v>
      </c>
      <c r="E20" s="1" t="s">
        <v>64</v>
      </c>
      <c r="F20" s="4">
        <v>611.07000000000005</v>
      </c>
      <c r="G20" s="1" t="s">
        <v>67</v>
      </c>
    </row>
    <row r="21" spans="1:7" ht="30">
      <c r="A21" s="1" t="s">
        <v>89</v>
      </c>
      <c r="B21" s="2">
        <v>2017</v>
      </c>
      <c r="C21" s="1" t="s">
        <v>62</v>
      </c>
      <c r="D21" s="3" t="s">
        <v>92</v>
      </c>
      <c r="E21" s="1" t="s">
        <v>64</v>
      </c>
      <c r="F21" s="4">
        <v>611.07000000000005</v>
      </c>
      <c r="G21" s="1" t="s">
        <v>67</v>
      </c>
    </row>
    <row r="22" spans="1:7" ht="30">
      <c r="A22" s="1" t="s">
        <v>93</v>
      </c>
      <c r="B22" s="2">
        <v>2016</v>
      </c>
      <c r="C22" s="1" t="s">
        <v>16</v>
      </c>
      <c r="D22" s="3" t="s">
        <v>94</v>
      </c>
      <c r="E22" s="1" t="s">
        <v>95</v>
      </c>
      <c r="F22" s="4">
        <v>0</v>
      </c>
      <c r="G22" s="1" t="s">
        <v>67</v>
      </c>
    </row>
    <row r="23" spans="1:7" ht="30">
      <c r="A23" s="1" t="s">
        <v>93</v>
      </c>
      <c r="B23" s="2">
        <v>2015</v>
      </c>
      <c r="C23" s="1" t="s">
        <v>16</v>
      </c>
      <c r="D23" s="3" t="s">
        <v>96</v>
      </c>
      <c r="E23" s="1" t="s">
        <v>95</v>
      </c>
      <c r="F23" s="4">
        <v>0</v>
      </c>
      <c r="G23" s="1" t="s">
        <v>67</v>
      </c>
    </row>
    <row r="24" spans="1:7" ht="30">
      <c r="A24" s="1" t="s">
        <v>93</v>
      </c>
      <c r="B24" s="2">
        <v>2015</v>
      </c>
      <c r="C24" s="1" t="s">
        <v>16</v>
      </c>
      <c r="D24" s="3" t="s">
        <v>96</v>
      </c>
      <c r="E24" s="1" t="s">
        <v>95</v>
      </c>
      <c r="F24" s="4">
        <v>0</v>
      </c>
      <c r="G24" s="1" t="s">
        <v>67</v>
      </c>
    </row>
    <row r="25" spans="1:7" ht="30">
      <c r="A25" s="1" t="s">
        <v>97</v>
      </c>
      <c r="B25" s="2">
        <v>2015</v>
      </c>
      <c r="C25" s="1" t="s">
        <v>16</v>
      </c>
      <c r="D25" s="3" t="s">
        <v>98</v>
      </c>
      <c r="E25" s="1" t="s">
        <v>18</v>
      </c>
      <c r="F25" s="4">
        <v>5658</v>
      </c>
      <c r="G25" s="1" t="s">
        <v>67</v>
      </c>
    </row>
    <row r="26" spans="1:7" ht="30">
      <c r="A26" s="1" t="s">
        <v>99</v>
      </c>
      <c r="B26" s="2">
        <v>2001</v>
      </c>
      <c r="C26" s="1" t="s">
        <v>16</v>
      </c>
      <c r="D26" s="3" t="s">
        <v>2</v>
      </c>
      <c r="E26" s="1" t="s">
        <v>95</v>
      </c>
      <c r="F26" s="4">
        <v>0</v>
      </c>
      <c r="G26" s="1" t="s">
        <v>67</v>
      </c>
    </row>
    <row r="27" spans="1:7" ht="30">
      <c r="A27" s="1" t="s">
        <v>100</v>
      </c>
      <c r="B27" s="2">
        <v>2009</v>
      </c>
      <c r="C27" s="1" t="s">
        <v>62</v>
      </c>
      <c r="D27" s="3" t="s">
        <v>101</v>
      </c>
      <c r="E27" s="1" t="s">
        <v>64</v>
      </c>
      <c r="F27" s="4">
        <v>396.5</v>
      </c>
      <c r="G27" s="1" t="s">
        <v>67</v>
      </c>
    </row>
    <row r="28" spans="1:7" ht="30">
      <c r="A28" s="1" t="s">
        <v>85</v>
      </c>
      <c r="B28" s="2">
        <v>2018</v>
      </c>
      <c r="C28" s="1" t="s">
        <v>62</v>
      </c>
      <c r="D28" s="3" t="s">
        <v>102</v>
      </c>
      <c r="E28" s="1" t="s">
        <v>64</v>
      </c>
      <c r="F28" s="4">
        <v>180</v>
      </c>
      <c r="G28" s="1" t="s">
        <v>67</v>
      </c>
    </row>
    <row r="29" spans="1:7" ht="30">
      <c r="A29" s="1" t="s">
        <v>89</v>
      </c>
      <c r="B29" s="2">
        <v>2017</v>
      </c>
      <c r="C29" s="1" t="s">
        <v>62</v>
      </c>
      <c r="D29" s="3" t="s">
        <v>103</v>
      </c>
      <c r="E29" s="1" t="s">
        <v>64</v>
      </c>
      <c r="F29" s="4">
        <v>611.07000000000005</v>
      </c>
      <c r="G29" s="1" t="s">
        <v>67</v>
      </c>
    </row>
    <row r="30" spans="1:7" ht="30">
      <c r="A30" s="1" t="s">
        <v>104</v>
      </c>
      <c r="B30" s="2">
        <v>2018</v>
      </c>
      <c r="C30" s="1" t="s">
        <v>62</v>
      </c>
      <c r="D30" s="3" t="s">
        <v>105</v>
      </c>
      <c r="E30" s="1" t="s">
        <v>64</v>
      </c>
      <c r="F30" s="4">
        <v>815.49</v>
      </c>
      <c r="G30" s="1" t="s">
        <v>67</v>
      </c>
    </row>
    <row r="31" spans="1:7" ht="30">
      <c r="A31" s="1" t="s">
        <v>104</v>
      </c>
      <c r="B31" s="2">
        <v>2018</v>
      </c>
      <c r="C31" s="1" t="s">
        <v>62</v>
      </c>
      <c r="D31" s="3" t="s">
        <v>106</v>
      </c>
      <c r="E31" s="1" t="s">
        <v>64</v>
      </c>
      <c r="F31" s="4">
        <v>815.49</v>
      </c>
      <c r="G31" s="1" t="s">
        <v>67</v>
      </c>
    </row>
    <row r="32" spans="1:7" ht="30">
      <c r="A32" s="1" t="s">
        <v>104</v>
      </c>
      <c r="B32" s="2">
        <v>2018</v>
      </c>
      <c r="C32" s="1" t="s">
        <v>62</v>
      </c>
      <c r="D32" s="3" t="s">
        <v>107</v>
      </c>
      <c r="E32" s="1" t="s">
        <v>64</v>
      </c>
      <c r="F32" s="4">
        <v>815.49</v>
      </c>
      <c r="G32" s="1" t="s">
        <v>67</v>
      </c>
    </row>
    <row r="33" spans="1:7" ht="30">
      <c r="A33" s="1" t="s">
        <v>108</v>
      </c>
      <c r="B33" s="2">
        <v>2018</v>
      </c>
      <c r="C33" s="1" t="s">
        <v>1</v>
      </c>
      <c r="D33" s="3" t="s">
        <v>109</v>
      </c>
      <c r="E33" s="1" t="s">
        <v>8</v>
      </c>
      <c r="F33" s="4">
        <v>4105</v>
      </c>
      <c r="G33" s="1" t="s">
        <v>67</v>
      </c>
    </row>
    <row r="34" spans="1:7" ht="30">
      <c r="A34" s="1" t="s">
        <v>108</v>
      </c>
      <c r="B34" s="2">
        <v>2018</v>
      </c>
      <c r="C34" s="1" t="s">
        <v>1</v>
      </c>
      <c r="D34" s="3" t="s">
        <v>109</v>
      </c>
      <c r="E34" s="1" t="s">
        <v>8</v>
      </c>
      <c r="F34" s="4">
        <v>4105</v>
      </c>
      <c r="G34" s="1" t="s">
        <v>67</v>
      </c>
    </row>
    <row r="35" spans="1:7" ht="30">
      <c r="A35" s="1" t="s">
        <v>104</v>
      </c>
      <c r="B35" s="2">
        <v>2018</v>
      </c>
      <c r="C35" s="1" t="s">
        <v>62</v>
      </c>
      <c r="D35" s="3" t="s">
        <v>110</v>
      </c>
      <c r="E35" s="1" t="s">
        <v>64</v>
      </c>
      <c r="F35" s="4">
        <v>815.49</v>
      </c>
      <c r="G35" s="1" t="s">
        <v>67</v>
      </c>
    </row>
    <row r="36" spans="1:7" ht="30">
      <c r="A36" s="1" t="s">
        <v>104</v>
      </c>
      <c r="B36" s="2">
        <v>2018</v>
      </c>
      <c r="C36" s="1" t="s">
        <v>62</v>
      </c>
      <c r="D36" s="3" t="s">
        <v>111</v>
      </c>
      <c r="E36" s="1" t="s">
        <v>64</v>
      </c>
      <c r="F36" s="4">
        <v>815.49</v>
      </c>
      <c r="G36" s="1" t="s">
        <v>67</v>
      </c>
    </row>
    <row r="37" spans="1:7" ht="30">
      <c r="A37" s="1" t="s">
        <v>104</v>
      </c>
      <c r="B37" s="2">
        <v>2018</v>
      </c>
      <c r="C37" s="1" t="s">
        <v>62</v>
      </c>
      <c r="D37" s="3" t="s">
        <v>112</v>
      </c>
      <c r="E37" s="1" t="s">
        <v>64</v>
      </c>
      <c r="F37" s="4">
        <v>815.49</v>
      </c>
      <c r="G37" s="1" t="s">
        <v>67</v>
      </c>
    </row>
    <row r="38" spans="1:7" ht="30">
      <c r="A38" s="1" t="s">
        <v>104</v>
      </c>
      <c r="B38" s="2">
        <v>2018</v>
      </c>
      <c r="C38" s="1" t="s">
        <v>62</v>
      </c>
      <c r="D38" s="3" t="s">
        <v>113</v>
      </c>
      <c r="E38" s="1" t="s">
        <v>64</v>
      </c>
      <c r="F38" s="4">
        <v>815.49</v>
      </c>
      <c r="G38" s="1" t="s">
        <v>67</v>
      </c>
    </row>
    <row r="39" spans="1:7" ht="30">
      <c r="A39" s="1" t="s">
        <v>104</v>
      </c>
      <c r="B39" s="2">
        <v>2018</v>
      </c>
      <c r="C39" s="1" t="s">
        <v>62</v>
      </c>
      <c r="D39" s="3" t="s">
        <v>114</v>
      </c>
      <c r="E39" s="1" t="s">
        <v>64</v>
      </c>
      <c r="F39" s="4">
        <v>815.49</v>
      </c>
      <c r="G39" s="1" t="s">
        <v>67</v>
      </c>
    </row>
    <row r="40" spans="1:7" ht="30">
      <c r="A40" s="1" t="s">
        <v>104</v>
      </c>
      <c r="B40" s="2">
        <v>2018</v>
      </c>
      <c r="C40" s="1" t="s">
        <v>62</v>
      </c>
      <c r="D40" s="3" t="s">
        <v>115</v>
      </c>
      <c r="E40" s="1" t="s">
        <v>64</v>
      </c>
      <c r="F40" s="4">
        <v>815.49</v>
      </c>
      <c r="G40" s="1" t="s">
        <v>67</v>
      </c>
    </row>
    <row r="41" spans="1:7" ht="30">
      <c r="A41" s="1" t="s">
        <v>104</v>
      </c>
      <c r="B41" s="2">
        <v>2018</v>
      </c>
      <c r="C41" s="1" t="s">
        <v>62</v>
      </c>
      <c r="D41" s="3" t="s">
        <v>115</v>
      </c>
      <c r="E41" s="1" t="s">
        <v>64</v>
      </c>
      <c r="F41" s="4">
        <v>815.49</v>
      </c>
      <c r="G41" s="1" t="s">
        <v>67</v>
      </c>
    </row>
    <row r="42" spans="1:7" ht="30">
      <c r="A42" s="1" t="s">
        <v>104</v>
      </c>
      <c r="B42" s="2">
        <v>2018</v>
      </c>
      <c r="C42" s="1" t="s">
        <v>62</v>
      </c>
      <c r="D42" s="3" t="s">
        <v>116</v>
      </c>
      <c r="E42" s="1" t="s">
        <v>64</v>
      </c>
      <c r="F42" s="4">
        <v>815.49</v>
      </c>
      <c r="G42" s="1" t="s">
        <v>67</v>
      </c>
    </row>
    <row r="43" spans="1:7" ht="30">
      <c r="A43" s="1" t="s">
        <v>117</v>
      </c>
      <c r="B43" s="2">
        <v>2016</v>
      </c>
      <c r="C43" s="1" t="s">
        <v>62</v>
      </c>
      <c r="D43" s="3" t="s">
        <v>118</v>
      </c>
      <c r="E43" s="1" t="s">
        <v>70</v>
      </c>
      <c r="F43" s="4">
        <v>550</v>
      </c>
      <c r="G43" s="1" t="s">
        <v>67</v>
      </c>
    </row>
    <row r="44" spans="1:7" ht="30">
      <c r="A44" s="1" t="s">
        <v>117</v>
      </c>
      <c r="B44" s="2">
        <v>2016</v>
      </c>
      <c r="C44" s="1" t="s">
        <v>62</v>
      </c>
      <c r="D44" s="3" t="s">
        <v>119</v>
      </c>
      <c r="E44" s="1" t="s">
        <v>70</v>
      </c>
      <c r="F44" s="4">
        <v>550</v>
      </c>
      <c r="G44" s="1" t="s">
        <v>67</v>
      </c>
    </row>
    <row r="45" spans="1:7" ht="45">
      <c r="A45" s="1" t="s">
        <v>120</v>
      </c>
      <c r="B45" s="2">
        <v>2016</v>
      </c>
      <c r="C45" s="1" t="s">
        <v>62</v>
      </c>
      <c r="D45" s="3" t="s">
        <v>121</v>
      </c>
      <c r="E45" s="1" t="s">
        <v>64</v>
      </c>
      <c r="F45" s="4">
        <v>114</v>
      </c>
      <c r="G45" s="1" t="s">
        <v>67</v>
      </c>
    </row>
    <row r="46" spans="1:7" ht="30">
      <c r="A46" s="1" t="s">
        <v>104</v>
      </c>
      <c r="B46" s="2">
        <v>2018</v>
      </c>
      <c r="C46" s="1" t="s">
        <v>62</v>
      </c>
      <c r="D46" s="3" t="s">
        <v>122</v>
      </c>
      <c r="E46" s="1" t="s">
        <v>64</v>
      </c>
      <c r="F46" s="4">
        <v>815.49</v>
      </c>
      <c r="G46" s="1" t="s">
        <v>67</v>
      </c>
    </row>
    <row r="47" spans="1:7" ht="30">
      <c r="A47" s="1" t="s">
        <v>104</v>
      </c>
      <c r="B47" s="2">
        <v>2018</v>
      </c>
      <c r="C47" s="1" t="s">
        <v>62</v>
      </c>
      <c r="D47" s="3" t="s">
        <v>123</v>
      </c>
      <c r="E47" s="1" t="s">
        <v>64</v>
      </c>
      <c r="F47" s="4">
        <v>815.49</v>
      </c>
      <c r="G47" s="1" t="s">
        <v>67</v>
      </c>
    </row>
    <row r="48" spans="1:7" ht="30">
      <c r="A48" s="1" t="s">
        <v>68</v>
      </c>
      <c r="B48" s="2">
        <v>2008</v>
      </c>
      <c r="C48" s="1" t="s">
        <v>62</v>
      </c>
      <c r="D48" s="3" t="s">
        <v>124</v>
      </c>
      <c r="E48" s="1" t="s">
        <v>70</v>
      </c>
      <c r="F48" s="4">
        <v>550</v>
      </c>
      <c r="G48" s="1" t="s">
        <v>67</v>
      </c>
    </row>
    <row r="49" spans="1:7" ht="30">
      <c r="A49" s="1" t="s">
        <v>125</v>
      </c>
      <c r="B49" s="2">
        <v>2020</v>
      </c>
      <c r="C49" s="1" t="s">
        <v>62</v>
      </c>
      <c r="D49" s="3" t="s">
        <v>126</v>
      </c>
      <c r="E49" s="1" t="s">
        <v>64</v>
      </c>
      <c r="F49" s="4">
        <v>664.2</v>
      </c>
      <c r="G49" s="1" t="s">
        <v>67</v>
      </c>
    </row>
    <row r="50" spans="1:7" ht="30">
      <c r="A50" s="1" t="s">
        <v>117</v>
      </c>
      <c r="B50" s="2">
        <v>2017</v>
      </c>
      <c r="C50" s="1" t="s">
        <v>62</v>
      </c>
      <c r="D50" s="3" t="s">
        <v>127</v>
      </c>
      <c r="E50" s="1" t="s">
        <v>70</v>
      </c>
      <c r="F50" s="4">
        <v>550</v>
      </c>
      <c r="G50" s="1" t="s">
        <v>67</v>
      </c>
    </row>
    <row r="51" spans="1:7" ht="30">
      <c r="A51" s="1" t="s">
        <v>117</v>
      </c>
      <c r="B51" s="2">
        <v>2016</v>
      </c>
      <c r="C51" s="1" t="s">
        <v>62</v>
      </c>
      <c r="D51" s="3" t="s">
        <v>128</v>
      </c>
      <c r="E51" s="1" t="s">
        <v>70</v>
      </c>
      <c r="F51" s="4">
        <v>550</v>
      </c>
      <c r="G51" s="1" t="s">
        <v>67</v>
      </c>
    </row>
    <row r="52" spans="1:7" ht="30">
      <c r="A52" s="1" t="s">
        <v>104</v>
      </c>
      <c r="B52" s="2">
        <v>2018</v>
      </c>
      <c r="C52" s="1" t="s">
        <v>62</v>
      </c>
      <c r="D52" s="3" t="s">
        <v>129</v>
      </c>
      <c r="E52" s="1" t="s">
        <v>64</v>
      </c>
      <c r="F52" s="4">
        <v>815.49</v>
      </c>
      <c r="G52" s="1" t="s">
        <v>67</v>
      </c>
    </row>
    <row r="53" spans="1:7" ht="30">
      <c r="A53" s="1" t="s">
        <v>104</v>
      </c>
      <c r="B53" s="2">
        <v>2018</v>
      </c>
      <c r="C53" s="1" t="s">
        <v>62</v>
      </c>
      <c r="D53" s="3" t="s">
        <v>130</v>
      </c>
      <c r="E53" s="1" t="s">
        <v>64</v>
      </c>
      <c r="F53" s="4">
        <v>815.49</v>
      </c>
      <c r="G53" s="1" t="s">
        <v>67</v>
      </c>
    </row>
    <row r="54" spans="1:7" ht="30">
      <c r="A54" s="1" t="s">
        <v>104</v>
      </c>
      <c r="B54" s="2">
        <v>2018</v>
      </c>
      <c r="C54" s="1" t="s">
        <v>62</v>
      </c>
      <c r="D54" s="3" t="s">
        <v>131</v>
      </c>
      <c r="E54" s="1" t="s">
        <v>64</v>
      </c>
      <c r="F54" s="4">
        <v>815.49</v>
      </c>
      <c r="G54" s="1" t="s">
        <v>67</v>
      </c>
    </row>
    <row r="55" spans="1:7" ht="30">
      <c r="A55" s="1" t="s">
        <v>104</v>
      </c>
      <c r="B55" s="2">
        <v>2018</v>
      </c>
      <c r="C55" s="1" t="s">
        <v>62</v>
      </c>
      <c r="D55" s="3" t="s">
        <v>132</v>
      </c>
      <c r="E55" s="1" t="s">
        <v>64</v>
      </c>
      <c r="F55" s="4">
        <v>815.49</v>
      </c>
      <c r="G55" s="1" t="s">
        <v>67</v>
      </c>
    </row>
    <row r="56" spans="1:7" ht="30">
      <c r="A56" s="1" t="s">
        <v>104</v>
      </c>
      <c r="B56" s="2">
        <v>2018</v>
      </c>
      <c r="C56" s="1" t="s">
        <v>62</v>
      </c>
      <c r="D56" s="3" t="s">
        <v>132</v>
      </c>
      <c r="E56" s="1" t="s">
        <v>64</v>
      </c>
      <c r="F56" s="4">
        <v>815.49</v>
      </c>
      <c r="G56" s="1" t="s">
        <v>67</v>
      </c>
    </row>
    <row r="57" spans="1:7" ht="30">
      <c r="A57" s="1" t="s">
        <v>104</v>
      </c>
      <c r="B57" s="2">
        <v>2018</v>
      </c>
      <c r="C57" s="1" t="s">
        <v>62</v>
      </c>
      <c r="D57" s="3" t="s">
        <v>133</v>
      </c>
      <c r="E57" s="1" t="s">
        <v>64</v>
      </c>
      <c r="F57" s="4">
        <v>815.49</v>
      </c>
      <c r="G57" s="1" t="s">
        <v>67</v>
      </c>
    </row>
    <row r="58" spans="1:7" ht="30">
      <c r="A58" s="1" t="s">
        <v>104</v>
      </c>
      <c r="B58" s="2">
        <v>2018</v>
      </c>
      <c r="C58" s="1" t="s">
        <v>62</v>
      </c>
      <c r="D58" s="3" t="s">
        <v>134</v>
      </c>
      <c r="E58" s="1" t="s">
        <v>64</v>
      </c>
      <c r="F58" s="4">
        <v>815.49</v>
      </c>
      <c r="G58" s="1" t="s">
        <v>67</v>
      </c>
    </row>
    <row r="59" spans="1:7" ht="30">
      <c r="A59" s="1" t="s">
        <v>68</v>
      </c>
      <c r="B59" s="2">
        <v>2016</v>
      </c>
      <c r="C59" s="1" t="s">
        <v>62</v>
      </c>
      <c r="D59" s="3" t="s">
        <v>135</v>
      </c>
      <c r="E59" s="1" t="s">
        <v>70</v>
      </c>
      <c r="F59" s="4">
        <v>550</v>
      </c>
      <c r="G59" s="1" t="s">
        <v>67</v>
      </c>
    </row>
    <row r="60" spans="1:7" ht="60">
      <c r="A60" s="1" t="s">
        <v>136</v>
      </c>
      <c r="B60" s="2">
        <v>2020</v>
      </c>
      <c r="C60" s="1" t="s">
        <v>1</v>
      </c>
      <c r="D60" s="3" t="s">
        <v>137</v>
      </c>
      <c r="E60" s="1" t="s">
        <v>8</v>
      </c>
      <c r="F60" s="4">
        <v>1363.98</v>
      </c>
      <c r="G60" s="1" t="s">
        <v>67</v>
      </c>
    </row>
    <row r="61" spans="1:7" ht="30">
      <c r="A61" s="1" t="s">
        <v>104</v>
      </c>
      <c r="B61" s="2">
        <v>2018</v>
      </c>
      <c r="C61" s="1" t="s">
        <v>62</v>
      </c>
      <c r="D61" s="3" t="s">
        <v>138</v>
      </c>
      <c r="E61" s="1" t="s">
        <v>64</v>
      </c>
      <c r="F61" s="4">
        <v>815.49</v>
      </c>
      <c r="G61" s="1" t="s">
        <v>67</v>
      </c>
    </row>
    <row r="62" spans="1:7" ht="30">
      <c r="A62" s="1" t="s">
        <v>104</v>
      </c>
      <c r="B62" s="2">
        <v>2018</v>
      </c>
      <c r="C62" s="1" t="s">
        <v>62</v>
      </c>
      <c r="D62" s="3" t="s">
        <v>139</v>
      </c>
      <c r="E62" s="1" t="s">
        <v>64</v>
      </c>
      <c r="F62" s="4">
        <v>815.49</v>
      </c>
      <c r="G62" s="1" t="s">
        <v>67</v>
      </c>
    </row>
    <row r="63" spans="1:7" ht="30">
      <c r="A63" s="1" t="s">
        <v>104</v>
      </c>
      <c r="B63" s="2">
        <v>2018</v>
      </c>
      <c r="C63" s="1" t="s">
        <v>62</v>
      </c>
      <c r="D63" s="3" t="s">
        <v>140</v>
      </c>
      <c r="E63" s="1" t="s">
        <v>64</v>
      </c>
      <c r="F63" s="4">
        <v>815.49</v>
      </c>
      <c r="G63" s="1" t="s">
        <v>67</v>
      </c>
    </row>
    <row r="64" spans="1:7" ht="30">
      <c r="A64" s="1" t="s">
        <v>117</v>
      </c>
      <c r="B64" s="2">
        <v>2016</v>
      </c>
      <c r="C64" s="1" t="s">
        <v>62</v>
      </c>
      <c r="D64" s="3" t="s">
        <v>141</v>
      </c>
      <c r="E64" s="1" t="s">
        <v>64</v>
      </c>
      <c r="F64" s="4">
        <v>550</v>
      </c>
      <c r="G64" s="1" t="s">
        <v>67</v>
      </c>
    </row>
    <row r="65" spans="1:7" ht="30">
      <c r="A65" s="1" t="s">
        <v>104</v>
      </c>
      <c r="B65" s="2">
        <v>2018</v>
      </c>
      <c r="C65" s="1" t="s">
        <v>62</v>
      </c>
      <c r="D65" s="3" t="s">
        <v>142</v>
      </c>
      <c r="E65" s="1" t="s">
        <v>64</v>
      </c>
      <c r="F65" s="4">
        <v>815.49</v>
      </c>
      <c r="G65" s="1" t="s">
        <v>67</v>
      </c>
    </row>
    <row r="66" spans="1:7" ht="30">
      <c r="A66" s="1" t="s">
        <v>104</v>
      </c>
      <c r="B66" s="2">
        <v>2018</v>
      </c>
      <c r="C66" s="1" t="s">
        <v>62</v>
      </c>
      <c r="D66" s="3" t="s">
        <v>143</v>
      </c>
      <c r="E66" s="1" t="s">
        <v>64</v>
      </c>
      <c r="F66" s="4">
        <v>815.49</v>
      </c>
      <c r="G66" s="1" t="s">
        <v>67</v>
      </c>
    </row>
    <row r="67" spans="1:7" ht="30">
      <c r="A67" s="1" t="s">
        <v>117</v>
      </c>
      <c r="B67" s="2">
        <v>2016</v>
      </c>
      <c r="C67" s="1" t="s">
        <v>62</v>
      </c>
      <c r="D67" s="3" t="s">
        <v>144</v>
      </c>
      <c r="E67" s="1" t="s">
        <v>70</v>
      </c>
      <c r="F67" s="4">
        <v>550</v>
      </c>
      <c r="G67" s="1" t="s">
        <v>67</v>
      </c>
    </row>
    <row r="68" spans="1:7" ht="30">
      <c r="A68" s="1" t="s">
        <v>93</v>
      </c>
      <c r="B68" s="2">
        <v>2015</v>
      </c>
      <c r="C68" s="1" t="s">
        <v>62</v>
      </c>
      <c r="D68" s="3" t="s">
        <v>145</v>
      </c>
      <c r="E68" s="1" t="s">
        <v>64</v>
      </c>
      <c r="F68" s="4">
        <v>1212.78</v>
      </c>
      <c r="G68" s="1" t="s">
        <v>67</v>
      </c>
    </row>
    <row r="69" spans="1:7" ht="30">
      <c r="A69" s="1" t="s">
        <v>146</v>
      </c>
      <c r="B69" s="2">
        <v>2021</v>
      </c>
      <c r="C69" s="1" t="s">
        <v>1</v>
      </c>
      <c r="D69" s="3" t="s">
        <v>147</v>
      </c>
      <c r="E69" s="1" t="s">
        <v>8</v>
      </c>
      <c r="F69" s="4">
        <v>9293.8799999999992</v>
      </c>
      <c r="G69" s="1" t="s">
        <v>67</v>
      </c>
    </row>
    <row r="70" spans="1:7" ht="30">
      <c r="A70" s="1" t="s">
        <v>146</v>
      </c>
      <c r="B70" s="2">
        <v>2021</v>
      </c>
      <c r="C70" s="1" t="s">
        <v>1</v>
      </c>
      <c r="D70" s="3" t="s">
        <v>147</v>
      </c>
      <c r="E70" s="1" t="s">
        <v>8</v>
      </c>
      <c r="F70" s="4">
        <v>9293.8799999999992</v>
      </c>
      <c r="G70" s="1" t="s">
        <v>67</v>
      </c>
    </row>
    <row r="71" spans="1:7" ht="30">
      <c r="A71" s="1" t="s">
        <v>148</v>
      </c>
      <c r="B71" s="2">
        <v>2021</v>
      </c>
      <c r="C71" s="1" t="s">
        <v>1</v>
      </c>
      <c r="D71" s="3" t="s">
        <v>149</v>
      </c>
      <c r="E71" s="1" t="s">
        <v>8</v>
      </c>
      <c r="F71" s="4">
        <v>2999</v>
      </c>
      <c r="G71" s="1" t="s">
        <v>67</v>
      </c>
    </row>
    <row r="72" spans="1:7" ht="30">
      <c r="A72" s="1" t="s">
        <v>117</v>
      </c>
      <c r="B72" s="2">
        <v>2016</v>
      </c>
      <c r="C72" s="1" t="s">
        <v>62</v>
      </c>
      <c r="D72" s="3" t="s">
        <v>150</v>
      </c>
      <c r="E72" s="1" t="s">
        <v>70</v>
      </c>
      <c r="F72" s="4">
        <v>550</v>
      </c>
      <c r="G72" s="1" t="s">
        <v>67</v>
      </c>
    </row>
    <row r="73" spans="1:7" ht="30">
      <c r="A73" s="1" t="s">
        <v>93</v>
      </c>
      <c r="B73" s="2">
        <v>2016</v>
      </c>
      <c r="C73" s="1" t="s">
        <v>62</v>
      </c>
      <c r="D73" s="3" t="s">
        <v>151</v>
      </c>
      <c r="E73" s="1" t="s">
        <v>64</v>
      </c>
      <c r="F73" s="4">
        <v>950</v>
      </c>
      <c r="G73" s="1" t="s">
        <v>67</v>
      </c>
    </row>
    <row r="74" spans="1:7" ht="30">
      <c r="A74" s="1" t="s">
        <v>104</v>
      </c>
      <c r="B74" s="2">
        <v>2018</v>
      </c>
      <c r="C74" s="1" t="s">
        <v>62</v>
      </c>
      <c r="D74" s="3" t="s">
        <v>152</v>
      </c>
      <c r="E74" s="1" t="s">
        <v>64</v>
      </c>
      <c r="F74" s="4">
        <v>815.49</v>
      </c>
      <c r="G74" s="1" t="s">
        <v>67</v>
      </c>
    </row>
    <row r="75" spans="1:7" ht="30">
      <c r="A75" s="1" t="s">
        <v>117</v>
      </c>
      <c r="B75" s="2">
        <v>2016</v>
      </c>
      <c r="C75" s="1" t="s">
        <v>62</v>
      </c>
      <c r="D75" s="3" t="s">
        <v>153</v>
      </c>
      <c r="E75" s="1" t="s">
        <v>70</v>
      </c>
      <c r="F75" s="4">
        <v>550</v>
      </c>
      <c r="G75" s="1" t="s">
        <v>67</v>
      </c>
    </row>
    <row r="76" spans="1:7" ht="30">
      <c r="A76" s="1" t="s">
        <v>104</v>
      </c>
      <c r="B76" s="2">
        <v>2018</v>
      </c>
      <c r="C76" s="1" t="s">
        <v>62</v>
      </c>
      <c r="D76" s="3" t="s">
        <v>154</v>
      </c>
      <c r="E76" s="1" t="s">
        <v>64</v>
      </c>
      <c r="F76" s="4">
        <v>815.49</v>
      </c>
      <c r="G76" s="1" t="s">
        <v>67</v>
      </c>
    </row>
    <row r="77" spans="1:7" ht="30">
      <c r="A77" s="1" t="s">
        <v>104</v>
      </c>
      <c r="B77" s="2">
        <v>2018</v>
      </c>
      <c r="C77" s="1" t="s">
        <v>62</v>
      </c>
      <c r="D77" s="3" t="s">
        <v>154</v>
      </c>
      <c r="E77" s="1" t="s">
        <v>64</v>
      </c>
      <c r="F77" s="4">
        <v>815.49</v>
      </c>
      <c r="G77" s="1" t="s">
        <v>67</v>
      </c>
    </row>
    <row r="78" spans="1:7" ht="45">
      <c r="A78" s="1" t="s">
        <v>155</v>
      </c>
      <c r="B78" s="2">
        <v>2022</v>
      </c>
      <c r="C78" s="1" t="s">
        <v>1</v>
      </c>
      <c r="D78" s="3" t="s">
        <v>156</v>
      </c>
      <c r="E78" s="1" t="s">
        <v>8</v>
      </c>
      <c r="F78" s="4">
        <v>5766.24</v>
      </c>
      <c r="G78" s="1" t="s">
        <v>67</v>
      </c>
    </row>
    <row r="79" spans="1:7" ht="45">
      <c r="A79" s="1" t="s">
        <v>157</v>
      </c>
      <c r="B79" s="2">
        <v>2022</v>
      </c>
      <c r="C79" s="1" t="s">
        <v>1</v>
      </c>
      <c r="D79" s="3" t="s">
        <v>158</v>
      </c>
      <c r="E79" s="1" t="s">
        <v>8</v>
      </c>
      <c r="F79" s="4">
        <v>5166</v>
      </c>
      <c r="G79" s="1" t="s">
        <v>67</v>
      </c>
    </row>
    <row r="80" spans="1:7" ht="45">
      <c r="A80" s="1" t="s">
        <v>157</v>
      </c>
      <c r="B80" s="2">
        <v>2022</v>
      </c>
      <c r="C80" s="1" t="s">
        <v>1</v>
      </c>
      <c r="D80" s="3" t="s">
        <v>158</v>
      </c>
      <c r="E80" s="1" t="s">
        <v>8</v>
      </c>
      <c r="F80" s="4">
        <v>5166</v>
      </c>
      <c r="G80" s="1" t="s">
        <v>67</v>
      </c>
    </row>
    <row r="81" spans="1:7" ht="45">
      <c r="A81" s="1" t="s">
        <v>157</v>
      </c>
      <c r="B81" s="2">
        <v>2022</v>
      </c>
      <c r="C81" s="1" t="s">
        <v>1</v>
      </c>
      <c r="D81" s="3" t="s">
        <v>158</v>
      </c>
      <c r="E81" s="1" t="s">
        <v>8</v>
      </c>
      <c r="F81" s="4">
        <v>5166</v>
      </c>
      <c r="G81" s="1" t="s">
        <v>67</v>
      </c>
    </row>
    <row r="82" spans="1:7" ht="45">
      <c r="A82" s="1" t="s">
        <v>157</v>
      </c>
      <c r="B82" s="2">
        <v>2022</v>
      </c>
      <c r="C82" s="1" t="s">
        <v>1</v>
      </c>
      <c r="D82" s="3" t="s">
        <v>158</v>
      </c>
      <c r="E82" s="1" t="s">
        <v>8</v>
      </c>
      <c r="F82" s="4">
        <v>5166</v>
      </c>
      <c r="G82" s="1" t="s">
        <v>67</v>
      </c>
    </row>
    <row r="83" spans="1:7" ht="30">
      <c r="A83" s="1" t="s">
        <v>104</v>
      </c>
      <c r="B83" s="2">
        <v>2017</v>
      </c>
      <c r="C83" s="1" t="s">
        <v>62</v>
      </c>
      <c r="D83" s="3" t="s">
        <v>159</v>
      </c>
      <c r="E83" s="1" t="s">
        <v>70</v>
      </c>
      <c r="F83" s="4">
        <v>430.5</v>
      </c>
      <c r="G83" s="1" t="s">
        <v>67</v>
      </c>
    </row>
    <row r="84" spans="1:7" ht="30">
      <c r="A84" s="1" t="s">
        <v>104</v>
      </c>
      <c r="B84" s="2">
        <v>2017</v>
      </c>
      <c r="C84" s="1" t="s">
        <v>62</v>
      </c>
      <c r="D84" s="3" t="s">
        <v>159</v>
      </c>
      <c r="E84" s="1" t="s">
        <v>70</v>
      </c>
      <c r="F84" s="4">
        <v>430.5</v>
      </c>
      <c r="G84" s="1" t="s">
        <v>67</v>
      </c>
    </row>
    <row r="85" spans="1:7" ht="30">
      <c r="A85" s="1" t="s">
        <v>93</v>
      </c>
      <c r="B85" s="2">
        <v>2022</v>
      </c>
      <c r="C85" s="1" t="s">
        <v>62</v>
      </c>
      <c r="D85" s="3" t="s">
        <v>160</v>
      </c>
      <c r="E85" s="1" t="s">
        <v>64</v>
      </c>
      <c r="F85" s="4">
        <v>990.15</v>
      </c>
      <c r="G85" s="1" t="s">
        <v>67</v>
      </c>
    </row>
    <row r="86" spans="1:7" ht="30">
      <c r="A86" s="1" t="s">
        <v>93</v>
      </c>
      <c r="B86" s="2">
        <v>2022</v>
      </c>
      <c r="C86" s="1" t="s">
        <v>62</v>
      </c>
      <c r="D86" s="3" t="s">
        <v>160</v>
      </c>
      <c r="E86" s="1" t="s">
        <v>64</v>
      </c>
      <c r="F86" s="4">
        <v>990.15</v>
      </c>
      <c r="G86" s="1" t="s">
        <v>67</v>
      </c>
    </row>
    <row r="87" spans="1:7" ht="30">
      <c r="A87" s="1" t="s">
        <v>93</v>
      </c>
      <c r="B87" s="2">
        <v>2022</v>
      </c>
      <c r="C87" s="1" t="s">
        <v>62</v>
      </c>
      <c r="D87" s="3" t="s">
        <v>160</v>
      </c>
      <c r="E87" s="1" t="s">
        <v>64</v>
      </c>
      <c r="F87" s="4">
        <v>990.15</v>
      </c>
      <c r="G87" s="1" t="s">
        <v>67</v>
      </c>
    </row>
    <row r="88" spans="1:7" ht="30">
      <c r="A88" s="1" t="s">
        <v>104</v>
      </c>
      <c r="B88" s="2">
        <v>2008</v>
      </c>
      <c r="C88" s="1" t="s">
        <v>62</v>
      </c>
      <c r="D88" s="3" t="s">
        <v>161</v>
      </c>
      <c r="E88" s="1" t="s">
        <v>70</v>
      </c>
      <c r="F88" s="4">
        <v>430.5</v>
      </c>
      <c r="G88" s="1" t="s">
        <v>67</v>
      </c>
    </row>
    <row r="89" spans="1:7" ht="30">
      <c r="A89" s="1" t="s">
        <v>104</v>
      </c>
      <c r="B89" s="2">
        <v>2018</v>
      </c>
      <c r="C89" s="1" t="s">
        <v>62</v>
      </c>
      <c r="D89" s="3" t="s">
        <v>162</v>
      </c>
      <c r="E89" s="1" t="s">
        <v>64</v>
      </c>
      <c r="F89" s="4">
        <v>815.49</v>
      </c>
      <c r="G89" s="1" t="s">
        <v>67</v>
      </c>
    </row>
    <row r="90" spans="1:7" ht="30">
      <c r="A90" s="1" t="s">
        <v>117</v>
      </c>
      <c r="B90" s="2">
        <v>2016</v>
      </c>
      <c r="C90" s="1" t="s">
        <v>62</v>
      </c>
      <c r="D90" s="3" t="s">
        <v>163</v>
      </c>
      <c r="E90" s="1" t="s">
        <v>70</v>
      </c>
      <c r="F90" s="4">
        <v>430.5</v>
      </c>
      <c r="G90" s="1" t="s">
        <v>67</v>
      </c>
    </row>
    <row r="91" spans="1:7" ht="30">
      <c r="A91" s="1" t="s">
        <v>117</v>
      </c>
      <c r="B91" s="2">
        <v>2016</v>
      </c>
      <c r="C91" s="1" t="s">
        <v>62</v>
      </c>
      <c r="D91" s="3" t="s">
        <v>163</v>
      </c>
      <c r="E91" s="1" t="s">
        <v>70</v>
      </c>
      <c r="F91" s="4">
        <v>430.5</v>
      </c>
      <c r="G91" s="1" t="s">
        <v>67</v>
      </c>
    </row>
    <row r="92" spans="1:7" ht="30">
      <c r="A92" s="1" t="s">
        <v>164</v>
      </c>
      <c r="B92" s="2">
        <v>2021</v>
      </c>
      <c r="C92" s="1" t="s">
        <v>62</v>
      </c>
      <c r="D92" s="3" t="s">
        <v>165</v>
      </c>
      <c r="E92" s="1" t="s">
        <v>64</v>
      </c>
      <c r="F92" s="4">
        <v>854.85</v>
      </c>
      <c r="G92" s="1" t="s">
        <v>67</v>
      </c>
    </row>
    <row r="93" spans="1:7" ht="30">
      <c r="A93" s="1" t="s">
        <v>164</v>
      </c>
      <c r="B93" s="2">
        <v>2021</v>
      </c>
      <c r="C93" s="1" t="s">
        <v>62</v>
      </c>
      <c r="D93" s="3" t="s">
        <v>166</v>
      </c>
      <c r="E93" s="1" t="s">
        <v>64</v>
      </c>
      <c r="F93" s="4">
        <v>854.85</v>
      </c>
      <c r="G93" s="1" t="s">
        <v>67</v>
      </c>
    </row>
    <row r="94" spans="1:7" ht="30">
      <c r="A94" s="1" t="s">
        <v>164</v>
      </c>
      <c r="B94" s="2">
        <v>2021</v>
      </c>
      <c r="C94" s="1" t="s">
        <v>62</v>
      </c>
      <c r="D94" s="3" t="s">
        <v>167</v>
      </c>
      <c r="E94" s="1" t="s">
        <v>64</v>
      </c>
      <c r="F94" s="4">
        <v>854.85</v>
      </c>
      <c r="G94" s="1" t="s">
        <v>67</v>
      </c>
    </row>
    <row r="95" spans="1:7" ht="30">
      <c r="A95" s="1" t="s">
        <v>117</v>
      </c>
      <c r="B95" s="2">
        <v>2016</v>
      </c>
      <c r="C95" s="1" t="s">
        <v>62</v>
      </c>
      <c r="D95" s="3" t="s">
        <v>168</v>
      </c>
      <c r="E95" s="1" t="s">
        <v>70</v>
      </c>
      <c r="F95" s="4">
        <v>430.5</v>
      </c>
      <c r="G95" s="1" t="s">
        <v>67</v>
      </c>
    </row>
    <row r="96" spans="1:7" ht="30">
      <c r="A96" s="1" t="s">
        <v>164</v>
      </c>
      <c r="B96" s="2">
        <v>2021</v>
      </c>
      <c r="C96" s="1" t="s">
        <v>62</v>
      </c>
      <c r="D96" s="3" t="s">
        <v>169</v>
      </c>
      <c r="E96" s="1" t="s">
        <v>64</v>
      </c>
      <c r="F96" s="4">
        <v>854.85</v>
      </c>
      <c r="G96" s="1" t="s">
        <v>67</v>
      </c>
    </row>
    <row r="97" spans="1:7" ht="30">
      <c r="A97" s="1" t="s">
        <v>164</v>
      </c>
      <c r="B97" s="2">
        <v>2021</v>
      </c>
      <c r="C97" s="1" t="s">
        <v>62</v>
      </c>
      <c r="D97" s="3" t="s">
        <v>170</v>
      </c>
      <c r="E97" s="1" t="s">
        <v>64</v>
      </c>
      <c r="F97" s="4">
        <v>854.85</v>
      </c>
      <c r="G97" s="1" t="s">
        <v>67</v>
      </c>
    </row>
    <row r="98" spans="1:7" ht="30">
      <c r="A98" s="1" t="s">
        <v>164</v>
      </c>
      <c r="B98" s="2">
        <v>2021</v>
      </c>
      <c r="C98" s="1" t="s">
        <v>62</v>
      </c>
      <c r="D98" s="3" t="s">
        <v>170</v>
      </c>
      <c r="E98" s="1" t="s">
        <v>64</v>
      </c>
      <c r="F98" s="4">
        <v>854.85</v>
      </c>
      <c r="G98" s="1" t="s">
        <v>67</v>
      </c>
    </row>
    <row r="99" spans="1:7" ht="30">
      <c r="A99" s="1" t="s">
        <v>164</v>
      </c>
      <c r="B99" s="2">
        <v>2021</v>
      </c>
      <c r="C99" s="1" t="s">
        <v>62</v>
      </c>
      <c r="D99" s="3" t="s">
        <v>171</v>
      </c>
      <c r="E99" s="1" t="s">
        <v>64</v>
      </c>
      <c r="F99" s="4">
        <v>854.85</v>
      </c>
      <c r="G99" s="1" t="s">
        <v>67</v>
      </c>
    </row>
    <row r="100" spans="1:7" ht="30">
      <c r="A100" s="1" t="s">
        <v>104</v>
      </c>
      <c r="B100" s="2">
        <v>2017</v>
      </c>
      <c r="C100" s="1" t="s">
        <v>62</v>
      </c>
      <c r="D100" s="3" t="s">
        <v>172</v>
      </c>
      <c r="E100" s="1" t="s">
        <v>70</v>
      </c>
      <c r="F100" s="4">
        <v>430.5</v>
      </c>
      <c r="G100" s="1" t="s">
        <v>67</v>
      </c>
    </row>
    <row r="101" spans="1:7" ht="30">
      <c r="A101" s="1" t="s">
        <v>104</v>
      </c>
      <c r="B101" s="2">
        <v>2017</v>
      </c>
      <c r="C101" s="1" t="s">
        <v>62</v>
      </c>
      <c r="D101" s="3" t="s">
        <v>172</v>
      </c>
      <c r="E101" s="1" t="s">
        <v>70</v>
      </c>
      <c r="F101" s="4">
        <v>430.5</v>
      </c>
      <c r="G101" s="1" t="s">
        <v>67</v>
      </c>
    </row>
    <row r="102" spans="1:7" ht="30">
      <c r="A102" s="1" t="s">
        <v>104</v>
      </c>
      <c r="B102" s="2">
        <v>2017</v>
      </c>
      <c r="C102" s="1" t="s">
        <v>62</v>
      </c>
      <c r="D102" s="3" t="s">
        <v>172</v>
      </c>
      <c r="E102" s="1" t="s">
        <v>70</v>
      </c>
      <c r="F102" s="4">
        <v>430.5</v>
      </c>
      <c r="G102" s="1" t="s">
        <v>67</v>
      </c>
    </row>
    <row r="103" spans="1:7" ht="30">
      <c r="A103" s="1" t="s">
        <v>164</v>
      </c>
      <c r="B103" s="2">
        <v>2021</v>
      </c>
      <c r="C103" s="1" t="s">
        <v>62</v>
      </c>
      <c r="D103" s="3" t="s">
        <v>173</v>
      </c>
      <c r="E103" s="1" t="s">
        <v>64</v>
      </c>
      <c r="F103" s="4">
        <v>854.85</v>
      </c>
      <c r="G103" s="1" t="s">
        <v>67</v>
      </c>
    </row>
    <row r="104" spans="1:7" ht="30">
      <c r="A104" s="1" t="s">
        <v>164</v>
      </c>
      <c r="B104" s="2">
        <v>2021</v>
      </c>
      <c r="C104" s="1" t="s">
        <v>62</v>
      </c>
      <c r="D104" s="3" t="s">
        <v>173</v>
      </c>
      <c r="E104" s="1" t="s">
        <v>64</v>
      </c>
      <c r="F104" s="4">
        <v>854.85</v>
      </c>
      <c r="G104" s="1" t="s">
        <v>67</v>
      </c>
    </row>
    <row r="105" spans="1:7" ht="45">
      <c r="A105" s="1" t="s">
        <v>174</v>
      </c>
      <c r="B105" s="2">
        <v>2023</v>
      </c>
      <c r="C105" s="1" t="s">
        <v>1</v>
      </c>
      <c r="D105" s="3" t="s">
        <v>175</v>
      </c>
      <c r="E105" s="1" t="s">
        <v>8</v>
      </c>
      <c r="F105" s="4">
        <v>6885</v>
      </c>
      <c r="G105" s="1" t="s">
        <v>67</v>
      </c>
    </row>
    <row r="106" spans="1:7" ht="30">
      <c r="A106" s="1" t="s">
        <v>164</v>
      </c>
      <c r="B106" s="2">
        <v>2021</v>
      </c>
      <c r="C106" s="1" t="s">
        <v>62</v>
      </c>
      <c r="D106" s="3" t="s">
        <v>176</v>
      </c>
      <c r="E106" s="1" t="s">
        <v>64</v>
      </c>
      <c r="F106" s="4">
        <v>854.85</v>
      </c>
      <c r="G106" s="1" t="s">
        <v>67</v>
      </c>
    </row>
    <row r="107" spans="1:7" ht="30">
      <c r="A107" s="1" t="s">
        <v>104</v>
      </c>
      <c r="B107" s="2">
        <v>2017</v>
      </c>
      <c r="C107" s="1" t="s">
        <v>62</v>
      </c>
      <c r="D107" s="3" t="s">
        <v>177</v>
      </c>
      <c r="E107" s="1" t="s">
        <v>70</v>
      </c>
      <c r="F107" s="4">
        <v>430.5</v>
      </c>
      <c r="G107" s="1" t="s">
        <v>67</v>
      </c>
    </row>
    <row r="108" spans="1:7" ht="30">
      <c r="A108" s="1" t="s">
        <v>104</v>
      </c>
      <c r="B108" s="2">
        <v>2017</v>
      </c>
      <c r="C108" s="1" t="s">
        <v>62</v>
      </c>
      <c r="D108" s="3" t="s">
        <v>177</v>
      </c>
      <c r="E108" s="1" t="s">
        <v>70</v>
      </c>
      <c r="F108" s="4">
        <v>430.5</v>
      </c>
      <c r="G108" s="1" t="s">
        <v>67</v>
      </c>
    </row>
    <row r="109" spans="1:7" ht="30">
      <c r="A109" s="1" t="s">
        <v>104</v>
      </c>
      <c r="B109" s="2">
        <v>2018</v>
      </c>
      <c r="C109" s="1" t="s">
        <v>62</v>
      </c>
      <c r="D109" s="3" t="s">
        <v>177</v>
      </c>
      <c r="E109" s="1" t="s">
        <v>70</v>
      </c>
      <c r="F109" s="4">
        <v>430.5</v>
      </c>
      <c r="G109" s="1" t="s">
        <v>67</v>
      </c>
    </row>
    <row r="110" spans="1:7" ht="30">
      <c r="A110" s="1" t="s">
        <v>104</v>
      </c>
      <c r="B110" s="2">
        <v>2017</v>
      </c>
      <c r="C110" s="1" t="s">
        <v>62</v>
      </c>
      <c r="D110" s="3" t="s">
        <v>177</v>
      </c>
      <c r="E110" s="1" t="s">
        <v>70</v>
      </c>
      <c r="F110" s="4">
        <v>430.5</v>
      </c>
      <c r="G110" s="1" t="s">
        <v>67</v>
      </c>
    </row>
    <row r="111" spans="1:7" ht="30">
      <c r="A111" s="1" t="s">
        <v>104</v>
      </c>
      <c r="B111" s="2">
        <v>2017</v>
      </c>
      <c r="C111" s="1" t="s">
        <v>62</v>
      </c>
      <c r="D111" s="3" t="s">
        <v>177</v>
      </c>
      <c r="E111" s="1" t="s">
        <v>70</v>
      </c>
      <c r="F111" s="4">
        <v>430.5</v>
      </c>
      <c r="G111" s="1" t="s">
        <v>67</v>
      </c>
    </row>
    <row r="112" spans="1:7" ht="30">
      <c r="A112" s="1" t="s">
        <v>104</v>
      </c>
      <c r="B112" s="2">
        <v>2017</v>
      </c>
      <c r="C112" s="1" t="s">
        <v>62</v>
      </c>
      <c r="D112" s="3" t="s">
        <v>177</v>
      </c>
      <c r="E112" s="1" t="s">
        <v>70</v>
      </c>
      <c r="F112" s="4">
        <v>430.5</v>
      </c>
      <c r="G112" s="1" t="s">
        <v>67</v>
      </c>
    </row>
    <row r="113" spans="1:7" ht="30">
      <c r="A113" s="1" t="s">
        <v>104</v>
      </c>
      <c r="B113" s="2">
        <v>2017</v>
      </c>
      <c r="C113" s="1" t="s">
        <v>62</v>
      </c>
      <c r="D113" s="3" t="s">
        <v>178</v>
      </c>
      <c r="E113" s="1" t="s">
        <v>70</v>
      </c>
      <c r="F113" s="4">
        <v>430.5</v>
      </c>
      <c r="G113" s="1" t="s">
        <v>67</v>
      </c>
    </row>
    <row r="114" spans="1:7" ht="30">
      <c r="A114" s="1" t="s">
        <v>164</v>
      </c>
      <c r="B114" s="2">
        <v>2021</v>
      </c>
      <c r="C114" s="1" t="s">
        <v>62</v>
      </c>
      <c r="D114" s="3" t="s">
        <v>179</v>
      </c>
      <c r="E114" s="1" t="s">
        <v>64</v>
      </c>
      <c r="F114" s="4">
        <v>854.85</v>
      </c>
      <c r="G114" s="1" t="s">
        <v>67</v>
      </c>
    </row>
    <row r="115" spans="1:7" ht="30">
      <c r="A115" s="1" t="s">
        <v>180</v>
      </c>
      <c r="B115" s="2">
        <v>2002</v>
      </c>
      <c r="C115" s="1" t="s">
        <v>1</v>
      </c>
      <c r="D115" s="3" t="s">
        <v>181</v>
      </c>
      <c r="E115" s="1" t="s">
        <v>8</v>
      </c>
      <c r="F115" s="4">
        <v>2890.5</v>
      </c>
      <c r="G115" s="1" t="s">
        <v>67</v>
      </c>
    </row>
    <row r="116" spans="1:7" ht="30">
      <c r="A116" s="1" t="s">
        <v>104</v>
      </c>
      <c r="B116" s="2">
        <v>2017</v>
      </c>
      <c r="C116" s="1" t="s">
        <v>62</v>
      </c>
      <c r="D116" s="3" t="s">
        <v>182</v>
      </c>
      <c r="E116" s="1" t="s">
        <v>70</v>
      </c>
      <c r="F116" s="4">
        <v>430.5</v>
      </c>
      <c r="G116" s="1" t="s">
        <v>67</v>
      </c>
    </row>
    <row r="117" spans="1:7" ht="30">
      <c r="A117" s="1" t="s">
        <v>104</v>
      </c>
      <c r="B117" s="2">
        <v>2017</v>
      </c>
      <c r="C117" s="1" t="s">
        <v>62</v>
      </c>
      <c r="D117" s="3" t="s">
        <v>183</v>
      </c>
      <c r="E117" s="1" t="s">
        <v>70</v>
      </c>
      <c r="F117" s="4">
        <v>430.5</v>
      </c>
      <c r="G117" s="1" t="s">
        <v>67</v>
      </c>
    </row>
    <row r="118" spans="1:7" ht="30">
      <c r="A118" s="1" t="s">
        <v>104</v>
      </c>
      <c r="B118" s="2">
        <v>2017</v>
      </c>
      <c r="C118" s="1" t="s">
        <v>62</v>
      </c>
      <c r="D118" s="3" t="s">
        <v>184</v>
      </c>
      <c r="E118" s="1" t="s">
        <v>70</v>
      </c>
      <c r="F118" s="4">
        <v>430.5</v>
      </c>
      <c r="G118" s="1" t="s">
        <v>67</v>
      </c>
    </row>
    <row r="119" spans="1:7" ht="30">
      <c r="A119" s="1" t="s">
        <v>185</v>
      </c>
      <c r="B119" s="2">
        <v>2023</v>
      </c>
      <c r="C119" s="1" t="s">
        <v>1</v>
      </c>
      <c r="D119" s="3" t="s">
        <v>186</v>
      </c>
      <c r="E119" s="1" t="s">
        <v>8</v>
      </c>
      <c r="F119" s="4">
        <v>1019.67</v>
      </c>
      <c r="G119" s="1" t="s">
        <v>67</v>
      </c>
    </row>
    <row r="120" spans="1:7" ht="30">
      <c r="A120" s="1" t="s">
        <v>164</v>
      </c>
      <c r="B120" s="2">
        <v>2021</v>
      </c>
      <c r="C120" s="1" t="s">
        <v>62</v>
      </c>
      <c r="D120" s="3" t="s">
        <v>187</v>
      </c>
      <c r="E120" s="1" t="s">
        <v>64</v>
      </c>
      <c r="F120" s="4">
        <v>854.85</v>
      </c>
      <c r="G120" s="1" t="s">
        <v>67</v>
      </c>
    </row>
    <row r="121" spans="1:7" ht="30">
      <c r="A121" s="1" t="s">
        <v>104</v>
      </c>
      <c r="B121" s="2">
        <v>2017</v>
      </c>
      <c r="C121" s="1" t="s">
        <v>62</v>
      </c>
      <c r="D121" s="3" t="s">
        <v>188</v>
      </c>
      <c r="E121" s="1" t="s">
        <v>70</v>
      </c>
      <c r="F121" s="4">
        <v>430.5</v>
      </c>
      <c r="G121" s="1" t="s">
        <v>67</v>
      </c>
    </row>
    <row r="122" spans="1:7" ht="45">
      <c r="A122" s="1" t="s">
        <v>120</v>
      </c>
      <c r="B122" s="2">
        <v>2023</v>
      </c>
      <c r="C122" s="1" t="s">
        <v>62</v>
      </c>
      <c r="D122" s="3" t="s">
        <v>188</v>
      </c>
      <c r="E122" s="1" t="s">
        <v>64</v>
      </c>
      <c r="F122" s="4">
        <v>218</v>
      </c>
      <c r="G122" s="1" t="s">
        <v>67</v>
      </c>
    </row>
    <row r="123" spans="1:7" ht="30">
      <c r="A123" s="1" t="s">
        <v>189</v>
      </c>
      <c r="B123" s="2">
        <v>2023</v>
      </c>
      <c r="C123" s="1" t="s">
        <v>1</v>
      </c>
      <c r="D123" s="3" t="s">
        <v>190</v>
      </c>
      <c r="E123" s="1" t="s">
        <v>8</v>
      </c>
      <c r="F123" s="4">
        <v>1906.5</v>
      </c>
      <c r="G123" s="1" t="s">
        <v>67</v>
      </c>
    </row>
    <row r="124" spans="1:7" ht="30">
      <c r="A124" s="1" t="s">
        <v>104</v>
      </c>
      <c r="B124" s="2">
        <v>2017</v>
      </c>
      <c r="C124" s="1" t="s">
        <v>62</v>
      </c>
      <c r="D124" s="3" t="s">
        <v>191</v>
      </c>
      <c r="E124" s="1" t="s">
        <v>70</v>
      </c>
      <c r="F124" s="4">
        <v>430.5</v>
      </c>
      <c r="G124" s="1" t="s">
        <v>67</v>
      </c>
    </row>
    <row r="125" spans="1:7" ht="30">
      <c r="A125" s="1" t="s">
        <v>180</v>
      </c>
      <c r="B125" s="2">
        <v>2023</v>
      </c>
      <c r="C125" s="1" t="s">
        <v>1</v>
      </c>
      <c r="D125" s="3" t="s">
        <v>192</v>
      </c>
      <c r="E125" s="1" t="s">
        <v>8</v>
      </c>
      <c r="F125" s="4">
        <v>2574.39</v>
      </c>
      <c r="G125" s="1" t="s">
        <v>67</v>
      </c>
    </row>
    <row r="126" spans="1:7" ht="30">
      <c r="A126" s="1" t="s">
        <v>180</v>
      </c>
      <c r="B126" s="2">
        <v>2023</v>
      </c>
      <c r="C126" s="1" t="s">
        <v>1</v>
      </c>
      <c r="D126" s="3" t="s">
        <v>192</v>
      </c>
      <c r="E126" s="1" t="s">
        <v>8</v>
      </c>
      <c r="F126" s="4">
        <v>2574.39</v>
      </c>
      <c r="G126" s="1" t="s">
        <v>67</v>
      </c>
    </row>
    <row r="127" spans="1:7" ht="30">
      <c r="A127" s="1" t="s">
        <v>164</v>
      </c>
      <c r="B127" s="2">
        <v>2021</v>
      </c>
      <c r="C127" s="1" t="s">
        <v>62</v>
      </c>
      <c r="D127" s="3" t="s">
        <v>193</v>
      </c>
      <c r="E127" s="1" t="s">
        <v>64</v>
      </c>
      <c r="F127" s="4">
        <v>854.85</v>
      </c>
      <c r="G127" s="1" t="s">
        <v>67</v>
      </c>
    </row>
    <row r="128" spans="1:7" ht="30">
      <c r="A128" s="1" t="s">
        <v>104</v>
      </c>
      <c r="B128" s="2">
        <v>2017</v>
      </c>
      <c r="C128" s="1" t="s">
        <v>62</v>
      </c>
      <c r="D128" s="3" t="s">
        <v>194</v>
      </c>
      <c r="E128" s="1" t="s">
        <v>70</v>
      </c>
      <c r="F128" s="4">
        <v>430.5</v>
      </c>
      <c r="G128" s="1" t="s">
        <v>67</v>
      </c>
    </row>
    <row r="129" spans="1:7" ht="30">
      <c r="A129" s="1" t="s">
        <v>164</v>
      </c>
      <c r="B129" s="2">
        <v>2021</v>
      </c>
      <c r="C129" s="1" t="s">
        <v>62</v>
      </c>
      <c r="D129" s="3" t="s">
        <v>195</v>
      </c>
      <c r="E129" s="1" t="s">
        <v>64</v>
      </c>
      <c r="F129" s="4">
        <v>854.85</v>
      </c>
      <c r="G129" s="1" t="s">
        <v>67</v>
      </c>
    </row>
    <row r="130" spans="1:7" ht="30">
      <c r="A130" s="1" t="s">
        <v>117</v>
      </c>
      <c r="B130" s="2">
        <v>2018</v>
      </c>
      <c r="C130" s="1" t="s">
        <v>62</v>
      </c>
      <c r="D130" s="3" t="s">
        <v>196</v>
      </c>
      <c r="E130" s="1" t="s">
        <v>70</v>
      </c>
      <c r="F130" s="4">
        <v>550</v>
      </c>
      <c r="G130" s="1" t="s">
        <v>67</v>
      </c>
    </row>
    <row r="131" spans="1:7" ht="30">
      <c r="A131" s="1" t="s">
        <v>185</v>
      </c>
      <c r="B131" s="2">
        <v>2023</v>
      </c>
      <c r="C131" s="1" t="s">
        <v>1</v>
      </c>
      <c r="D131" s="3" t="s">
        <v>197</v>
      </c>
      <c r="E131" s="1" t="s">
        <v>8</v>
      </c>
      <c r="F131" s="4">
        <v>1019.67</v>
      </c>
      <c r="G131" s="1" t="s">
        <v>67</v>
      </c>
    </row>
    <row r="132" spans="1:7" ht="30">
      <c r="A132" s="1" t="s">
        <v>117</v>
      </c>
      <c r="B132" s="2">
        <v>2018</v>
      </c>
      <c r="C132" s="1" t="s">
        <v>62</v>
      </c>
      <c r="D132" s="3" t="s">
        <v>198</v>
      </c>
      <c r="E132" s="1" t="s">
        <v>70</v>
      </c>
      <c r="F132" s="4">
        <v>550</v>
      </c>
      <c r="G132" s="1" t="s">
        <v>67</v>
      </c>
    </row>
    <row r="133" spans="1:7" ht="30">
      <c r="A133" s="1" t="s">
        <v>185</v>
      </c>
      <c r="B133" s="2">
        <v>2023</v>
      </c>
      <c r="C133" s="1" t="s">
        <v>1</v>
      </c>
      <c r="D133" s="3" t="s">
        <v>199</v>
      </c>
      <c r="E133" s="1" t="s">
        <v>8</v>
      </c>
      <c r="F133" s="4">
        <v>1019.67</v>
      </c>
      <c r="G133" s="1" t="s">
        <v>67</v>
      </c>
    </row>
    <row r="134" spans="1:7" ht="30">
      <c r="A134" s="1" t="s">
        <v>185</v>
      </c>
      <c r="B134" s="2">
        <v>2023</v>
      </c>
      <c r="C134" s="1" t="s">
        <v>1</v>
      </c>
      <c r="D134" s="3" t="s">
        <v>200</v>
      </c>
      <c r="E134" s="1" t="s">
        <v>8</v>
      </c>
      <c r="F134" s="4">
        <v>1019.67</v>
      </c>
      <c r="G134" s="1" t="s">
        <v>67</v>
      </c>
    </row>
    <row r="135" spans="1:7" ht="30">
      <c r="A135" s="1" t="s">
        <v>117</v>
      </c>
      <c r="B135" s="2">
        <v>2018</v>
      </c>
      <c r="C135" s="1" t="s">
        <v>62</v>
      </c>
      <c r="D135" s="3" t="s">
        <v>201</v>
      </c>
      <c r="E135" s="1" t="s">
        <v>70</v>
      </c>
      <c r="F135" s="4">
        <v>550</v>
      </c>
      <c r="G135" s="1" t="s">
        <v>67</v>
      </c>
    </row>
    <row r="136" spans="1:7" ht="30">
      <c r="A136" s="1" t="s">
        <v>117</v>
      </c>
      <c r="B136" s="2">
        <v>2018</v>
      </c>
      <c r="C136" s="1" t="s">
        <v>62</v>
      </c>
      <c r="D136" s="3" t="s">
        <v>201</v>
      </c>
      <c r="E136" s="1" t="s">
        <v>70</v>
      </c>
      <c r="F136" s="4">
        <v>550</v>
      </c>
      <c r="G136" s="1" t="s">
        <v>67</v>
      </c>
    </row>
    <row r="137" spans="1:7" ht="30">
      <c r="A137" s="1" t="s">
        <v>117</v>
      </c>
      <c r="B137" s="2">
        <v>2018</v>
      </c>
      <c r="C137" s="1" t="s">
        <v>62</v>
      </c>
      <c r="D137" s="3" t="s">
        <v>201</v>
      </c>
      <c r="E137" s="1" t="s">
        <v>70</v>
      </c>
      <c r="F137" s="4">
        <v>550</v>
      </c>
      <c r="G137" s="1" t="s">
        <v>67</v>
      </c>
    </row>
    <row r="138" spans="1:7" ht="30">
      <c r="A138" s="1" t="s">
        <v>93</v>
      </c>
      <c r="B138" s="2">
        <v>2024</v>
      </c>
      <c r="C138" s="1" t="s">
        <v>62</v>
      </c>
      <c r="D138" s="3" t="s">
        <v>202</v>
      </c>
      <c r="E138" s="1" t="s">
        <v>64</v>
      </c>
      <c r="F138" s="4">
        <v>884.37</v>
      </c>
      <c r="G138" s="1" t="s">
        <v>67</v>
      </c>
    </row>
    <row r="139" spans="1:7" ht="30">
      <c r="A139" s="1" t="s">
        <v>93</v>
      </c>
      <c r="B139" s="2">
        <v>2024</v>
      </c>
      <c r="C139" s="1" t="s">
        <v>62</v>
      </c>
      <c r="D139" s="3" t="s">
        <v>202</v>
      </c>
      <c r="E139" s="1" t="s">
        <v>64</v>
      </c>
      <c r="F139" s="4">
        <v>884.37</v>
      </c>
      <c r="G139" s="1" t="s">
        <v>67</v>
      </c>
    </row>
    <row r="140" spans="1:7" ht="30">
      <c r="A140" s="1" t="s">
        <v>93</v>
      </c>
      <c r="B140" s="2">
        <v>2024</v>
      </c>
      <c r="C140" s="1" t="s">
        <v>62</v>
      </c>
      <c r="D140" s="3" t="s">
        <v>202</v>
      </c>
      <c r="E140" s="1" t="s">
        <v>64</v>
      </c>
      <c r="F140" s="4">
        <v>884.37</v>
      </c>
      <c r="G140" s="1" t="s">
        <v>67</v>
      </c>
    </row>
    <row r="141" spans="1:7" ht="30">
      <c r="A141" s="1" t="s">
        <v>117</v>
      </c>
      <c r="B141" s="2">
        <v>2018</v>
      </c>
      <c r="C141" s="1" t="s">
        <v>62</v>
      </c>
      <c r="D141" s="3" t="s">
        <v>203</v>
      </c>
      <c r="E141" s="1" t="s">
        <v>70</v>
      </c>
      <c r="F141" s="4">
        <v>550</v>
      </c>
      <c r="G141" s="1" t="s">
        <v>67</v>
      </c>
    </row>
    <row r="142" spans="1:7" ht="30">
      <c r="A142" s="1" t="s">
        <v>117</v>
      </c>
      <c r="B142" s="2">
        <v>2018</v>
      </c>
      <c r="C142" s="1" t="s">
        <v>62</v>
      </c>
      <c r="D142" s="3" t="s">
        <v>204</v>
      </c>
      <c r="E142" s="1" t="s">
        <v>70</v>
      </c>
      <c r="F142" s="4">
        <v>550</v>
      </c>
      <c r="G142" s="1" t="s">
        <v>67</v>
      </c>
    </row>
    <row r="143" spans="1:7" ht="30">
      <c r="A143" s="1" t="s">
        <v>185</v>
      </c>
      <c r="B143" s="2">
        <v>2023</v>
      </c>
      <c r="C143" s="1" t="s">
        <v>1</v>
      </c>
      <c r="D143" s="3" t="s">
        <v>205</v>
      </c>
      <c r="E143" s="1" t="s">
        <v>8</v>
      </c>
      <c r="F143" s="4">
        <v>1019.67</v>
      </c>
      <c r="G143" s="1" t="s">
        <v>67</v>
      </c>
    </row>
    <row r="144" spans="1:7" ht="30">
      <c r="A144" s="1" t="s">
        <v>117</v>
      </c>
      <c r="B144" s="2">
        <v>2018</v>
      </c>
      <c r="C144" s="1" t="s">
        <v>62</v>
      </c>
      <c r="D144" s="3" t="s">
        <v>205</v>
      </c>
      <c r="E144" s="1" t="s">
        <v>70</v>
      </c>
      <c r="F144" s="4">
        <v>550</v>
      </c>
      <c r="G144" s="1" t="s">
        <v>67</v>
      </c>
    </row>
    <row r="145" spans="1:7" ht="30">
      <c r="A145" s="1" t="s">
        <v>185</v>
      </c>
      <c r="B145" s="2">
        <v>2023</v>
      </c>
      <c r="C145" s="1" t="s">
        <v>1</v>
      </c>
      <c r="D145" s="3" t="s">
        <v>206</v>
      </c>
      <c r="E145" s="1" t="s">
        <v>8</v>
      </c>
      <c r="F145" s="4">
        <v>1019.67</v>
      </c>
      <c r="G145" s="1" t="s">
        <v>67</v>
      </c>
    </row>
    <row r="146" spans="1:7" ht="30">
      <c r="A146" s="1" t="s">
        <v>185</v>
      </c>
      <c r="B146" s="2">
        <v>2023</v>
      </c>
      <c r="C146" s="1" t="s">
        <v>1</v>
      </c>
      <c r="D146" s="3" t="s">
        <v>207</v>
      </c>
      <c r="E146" s="1" t="s">
        <v>8</v>
      </c>
      <c r="F146" s="4">
        <v>1019.67</v>
      </c>
      <c r="G146" s="1" t="s">
        <v>67</v>
      </c>
    </row>
    <row r="147" spans="1:7" ht="30">
      <c r="A147" s="1" t="s">
        <v>74</v>
      </c>
      <c r="B147" s="2">
        <v>2016</v>
      </c>
      <c r="C147" s="1" t="s">
        <v>62</v>
      </c>
      <c r="D147" s="3" t="s">
        <v>208</v>
      </c>
      <c r="E147" s="1" t="s">
        <v>64</v>
      </c>
      <c r="F147" s="4">
        <v>395</v>
      </c>
      <c r="G147" s="1" t="s">
        <v>67</v>
      </c>
    </row>
    <row r="148" spans="1:7" ht="30">
      <c r="A148" s="1" t="s">
        <v>117</v>
      </c>
      <c r="B148" s="2">
        <v>2018</v>
      </c>
      <c r="C148" s="1" t="s">
        <v>62</v>
      </c>
      <c r="D148" s="3" t="s">
        <v>209</v>
      </c>
      <c r="E148" s="1" t="s">
        <v>70</v>
      </c>
      <c r="F148" s="4">
        <v>550</v>
      </c>
      <c r="G148" s="1" t="s">
        <v>67</v>
      </c>
    </row>
    <row r="149" spans="1:7" ht="30">
      <c r="A149" s="1" t="s">
        <v>185</v>
      </c>
      <c r="B149" s="2">
        <v>2023</v>
      </c>
      <c r="C149" s="1" t="s">
        <v>1</v>
      </c>
      <c r="D149" s="3" t="s">
        <v>210</v>
      </c>
      <c r="E149" s="1" t="s">
        <v>8</v>
      </c>
      <c r="F149" s="4">
        <v>1019.67</v>
      </c>
      <c r="G149" s="1" t="s">
        <v>67</v>
      </c>
    </row>
    <row r="150" spans="1:7">
      <c r="A150" s="6"/>
      <c r="B150" s="6"/>
      <c r="C150" s="6"/>
      <c r="D150" s="6"/>
      <c r="E150" s="6"/>
      <c r="F150" s="7">
        <v>167862.19000000018</v>
      </c>
      <c r="G15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WOA-AR</vt:lpstr>
      <vt:lpstr>WGK-AR-OBIEKTY</vt:lpstr>
      <vt:lpstr>WGK-AR-CMENTARZE</vt:lpstr>
      <vt:lpstr>WZK-AR-DEF</vt:lpstr>
      <vt:lpstr>WZK-AR-BRAMKI</vt:lpstr>
      <vt:lpstr>WZK-AR-budowle i wyposaż.</vt:lpstr>
      <vt:lpstr>WI-AR-aparat foto</vt:lpstr>
      <vt:lpstr>WI-AR-monitoring</vt:lpstr>
      <vt:lpstr>WI-AR-drukarki</vt:lpstr>
      <vt:lpstr>WI-AR-notebook-tab</vt:lpstr>
      <vt:lpstr>WI-AR-komputery</vt:lpstr>
      <vt:lpstr>WI-AR-terminal</vt:lpstr>
      <vt:lpstr>WI-AR-telefon stacjonarny</vt:lpstr>
      <vt:lpstr>WI-AR-telefon komórkowy</vt:lpstr>
      <vt:lpstr>WI-AR-skaner</vt:lpstr>
      <vt:lpstr>WI-AR-macierz-serwer</vt:lpstr>
      <vt:lpstr>WI-AR-projektory</vt:lpstr>
      <vt:lpstr>WI-AR-UW</vt:lpstr>
      <vt:lpstr>WI-AR-pomiar pogody</vt:lpstr>
      <vt:lpstr>WI-AR-przyłącze</vt:lpstr>
      <vt:lpstr>WI-AR-in</vt:lpstr>
      <vt:lpstr>WI-AR-monitor</vt:lpstr>
      <vt:lpstr>WI-EEI-TELEFONY</vt:lpstr>
      <vt:lpstr>WI-EEI-MONITORING</vt:lpstr>
      <vt:lpstr>WI-EEI-KOMPUTERY</vt:lpstr>
      <vt:lpstr>WI-EEI-NOTEBOOKI</vt:lpstr>
      <vt:lpstr>WI-EEI-IPAD</vt:lpstr>
      <vt:lpstr>WI-EEI-APARAT FOTO</vt:lpstr>
      <vt:lpstr>WI-EEI-WUK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Reszelewska</dc:creator>
  <cp:lastModifiedBy>Jakub Jarząbek</cp:lastModifiedBy>
  <cp:lastPrinted>2024-10-09T10:36:50Z</cp:lastPrinted>
  <dcterms:created xsi:type="dcterms:W3CDTF">2024-10-09T06:56:57Z</dcterms:created>
  <dcterms:modified xsi:type="dcterms:W3CDTF">2024-10-15T09:17:04Z</dcterms:modified>
</cp:coreProperties>
</file>